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120" windowWidth="17220" windowHeight="9588" activeTab="0"/>
  </bookViews>
  <sheets>
    <sheet name="Spring 2016 grades" sheetId="1" r:id="rId1"/>
  </sheets>
  <definedNames>
    <definedName name="_xlnm.Print_Area" localSheetId="0">'Spring 2016 grades'!$A$1:$Y$34</definedName>
  </definedNames>
  <calcPr fullCalcOnLoad="1"/>
</workbook>
</file>

<file path=xl/sharedStrings.xml><?xml version="1.0" encoding="utf-8"?>
<sst xmlns="http://schemas.openxmlformats.org/spreadsheetml/2006/main" count="137" uniqueCount="96">
  <si>
    <t>Lab 1- grain size analysis</t>
  </si>
  <si>
    <t>Secret code name</t>
  </si>
  <si>
    <t>Average after first exam</t>
  </si>
  <si>
    <t>Lab 4: clastic sedimentary structures</t>
  </si>
  <si>
    <t>Lab 5: clastic rock I.D. quiz</t>
  </si>
  <si>
    <t>Notebook check- Nimbus Dam</t>
  </si>
  <si>
    <t>Lab 11 &amp; 12: Sandstone petrography</t>
  </si>
  <si>
    <t>Lab 13: Coal, phosphate, chert</t>
  </si>
  <si>
    <t>Midterm #2</t>
  </si>
  <si>
    <t>Lab final</t>
  </si>
  <si>
    <t>Final exam</t>
  </si>
  <si>
    <t>Final grade</t>
  </si>
  <si>
    <t>Final average</t>
  </si>
  <si>
    <t>Coral reef video</t>
  </si>
  <si>
    <t>Week 14 reading log</t>
  </si>
  <si>
    <t>Week 15 reading log</t>
  </si>
  <si>
    <t>Lab 14: Carbonate petrology exit quiz</t>
  </si>
  <si>
    <t>Coastal trip- field notebook check</t>
  </si>
  <si>
    <t>Reading log average</t>
  </si>
  <si>
    <t>Week 1 reading log</t>
  </si>
  <si>
    <t>Week 2 reading log</t>
  </si>
  <si>
    <t>Week 3 reading log</t>
  </si>
  <si>
    <t>Week 4 reading log</t>
  </si>
  <si>
    <t>Week 6 reading log</t>
  </si>
  <si>
    <t>Week 7 reading log</t>
  </si>
  <si>
    <t>Week 8 reading pp. 215-220, 168-174</t>
  </si>
  <si>
    <t>Week 9 reading log pp. 194-202</t>
  </si>
  <si>
    <t>Average after second exam</t>
  </si>
  <si>
    <t>Week 12 reading log pp. 220-228; 260-267</t>
  </si>
  <si>
    <t>Group project</t>
  </si>
  <si>
    <t>Rock Star</t>
  </si>
  <si>
    <t>Limbripper</t>
  </si>
  <si>
    <t>Klasey Jones</t>
  </si>
  <si>
    <t>Badwolf09</t>
  </si>
  <si>
    <t>The rat killer</t>
  </si>
  <si>
    <t>Pescadito</t>
  </si>
  <si>
    <t>Meat Mountain</t>
  </si>
  <si>
    <t>Top Soil</t>
  </si>
  <si>
    <t>Don't post my grade</t>
  </si>
  <si>
    <t>Holmes</t>
  </si>
  <si>
    <t>Tim Horner</t>
  </si>
  <si>
    <t>Mountains are cool 19</t>
  </si>
  <si>
    <t>Cavansite</t>
  </si>
  <si>
    <t>Tuolomne Heights</t>
  </si>
  <si>
    <t>The machine</t>
  </si>
  <si>
    <t>Sombra</t>
  </si>
  <si>
    <t>Chief Squatting Dog</t>
  </si>
  <si>
    <t>Yo Momma</t>
  </si>
  <si>
    <t>Reptilian Overloard</t>
  </si>
  <si>
    <t>Captain Nemo</t>
  </si>
  <si>
    <t>Sherlock</t>
  </si>
  <si>
    <t>Huxley</t>
  </si>
  <si>
    <t>Truck Fump</t>
  </si>
  <si>
    <t>The Unknown</t>
  </si>
  <si>
    <t>Yes</t>
  </si>
  <si>
    <t>Macvinna</t>
  </si>
  <si>
    <t>Windbreaker</t>
  </si>
  <si>
    <t>Cutebean Llamallama</t>
  </si>
  <si>
    <t>Commander Shepard</t>
  </si>
  <si>
    <t>Fake Name</t>
  </si>
  <si>
    <t>D.J. Bob</t>
  </si>
  <si>
    <t>Average</t>
  </si>
  <si>
    <t>Points possible</t>
  </si>
  <si>
    <t>Lab 2 sand ARS, NDS</t>
  </si>
  <si>
    <t>Lab 3: sand KDS, PVB</t>
  </si>
  <si>
    <t>Midterm #1/95</t>
  </si>
  <si>
    <t>Field gear check- Nimbus Dam</t>
  </si>
  <si>
    <t>Week 6 lab- clastic quiz</t>
  </si>
  <si>
    <t>Group project  formation</t>
  </si>
  <si>
    <t>Group project week 1</t>
  </si>
  <si>
    <t>Group project week 2</t>
  </si>
  <si>
    <t>Group project week 3</t>
  </si>
  <si>
    <t>Group project poster</t>
  </si>
  <si>
    <t>Group project total</t>
  </si>
  <si>
    <t>Arroyo Seco</t>
  </si>
  <si>
    <t>Laguna</t>
  </si>
  <si>
    <t>Laguna**</t>
  </si>
  <si>
    <t>Arroyo Seco**</t>
  </si>
  <si>
    <t>Mehrten</t>
  </si>
  <si>
    <t>Valley Springs**</t>
  </si>
  <si>
    <t>Valley Springs</t>
  </si>
  <si>
    <t>Fair Oaks**</t>
  </si>
  <si>
    <t>Fair Oaks</t>
  </si>
  <si>
    <t>Ione</t>
  </si>
  <si>
    <t>Ione**</t>
  </si>
  <si>
    <t xml:space="preserve">Mehrten </t>
  </si>
  <si>
    <t>Mehrten**</t>
  </si>
  <si>
    <t>Lab 15 Carbonate petrography</t>
  </si>
  <si>
    <t>Week 13 reading:  pp.260-270 (extra credit)</t>
  </si>
  <si>
    <t>Midterm #1 out of 100</t>
  </si>
  <si>
    <t>B-</t>
  </si>
  <si>
    <t>B</t>
  </si>
  <si>
    <t>C</t>
  </si>
  <si>
    <t>A-</t>
  </si>
  <si>
    <t>B+</t>
  </si>
  <si>
    <t>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</si>
</sst>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/>
      <bottom style="hair">
        <color rgb="FF000000"/>
      </bottom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medium">
        <color rgb="FF000000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>
        <color rgb="FF000000"/>
      </right>
      <top style="hair"/>
      <bottom style="hair"/>
    </border>
    <border>
      <left style="medium">
        <color rgb="FF000000"/>
      </left>
      <right style="hair">
        <color rgb="FF000000"/>
      </right>
      <top style="hair"/>
      <bottom style="hair"/>
    </border>
    <border>
      <left style="hair">
        <color rgb="FF000000"/>
      </left>
      <right style="hair">
        <color rgb="FF000000"/>
      </right>
      <top style="hair"/>
      <bottom style="hair"/>
    </border>
    <border>
      <left style="hair">
        <color rgb="FF000000"/>
      </left>
      <right style="medium">
        <color rgb="FF000000"/>
      </right>
      <top style="hair"/>
      <bottom style="hair"/>
    </border>
    <border>
      <left>
        <color indexed="63"/>
      </left>
      <right style="hair">
        <color rgb="FF000000"/>
      </right>
      <top style="hair"/>
      <bottom style="hair"/>
    </border>
    <border>
      <left style="hair">
        <color rgb="FF000000"/>
      </left>
      <right style="medium"/>
      <top style="hair"/>
      <bottom style="hair"/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medium"/>
      <right style="hair"/>
      <top style="hair"/>
      <bottom style="medium">
        <color rgb="FF000000"/>
      </bottom>
    </border>
    <border>
      <left style="hair"/>
      <right style="hair"/>
      <top style="hair"/>
      <bottom style="medium">
        <color rgb="FF000000"/>
      </bottom>
    </border>
    <border>
      <left style="hair"/>
      <right style="medium"/>
      <top style="hair"/>
      <bottom style="medium">
        <color rgb="FF000000"/>
      </bottom>
    </border>
    <border>
      <left style="medium"/>
      <right style="medium"/>
      <top style="hair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textRotation="90" wrapText="1"/>
    </xf>
    <xf numFmtId="0" fontId="38" fillId="0" borderId="14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textRotation="90" wrapText="1"/>
    </xf>
    <xf numFmtId="168" fontId="19" fillId="0" borderId="14" xfId="0" applyNumberFormat="1" applyFont="1" applyBorder="1" applyAlignment="1">
      <alignment horizontal="center" textRotation="90" wrapText="1"/>
    </xf>
    <xf numFmtId="168" fontId="38" fillId="0" borderId="14" xfId="0" applyNumberFormat="1" applyFont="1" applyBorder="1" applyAlignment="1">
      <alignment horizontal="center" textRotation="90" wrapText="1"/>
    </xf>
    <xf numFmtId="0" fontId="19" fillId="0" borderId="15" xfId="0" applyFont="1" applyBorder="1" applyAlignment="1">
      <alignment horizontal="center" textRotation="90" wrapText="1"/>
    </xf>
    <xf numFmtId="0" fontId="38" fillId="0" borderId="13" xfId="0" applyFont="1" applyBorder="1" applyAlignment="1">
      <alignment horizontal="center" textRotation="90" wrapText="1"/>
    </xf>
    <xf numFmtId="0" fontId="38" fillId="0" borderId="0" xfId="0" applyFont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19" fillId="0" borderId="17" xfId="0" applyFont="1" applyBorder="1" applyAlignment="1">
      <alignment/>
    </xf>
    <xf numFmtId="168" fontId="39" fillId="0" borderId="17" xfId="0" applyNumberFormat="1" applyFont="1" applyBorder="1" applyAlignment="1">
      <alignment/>
    </xf>
    <xf numFmtId="168" fontId="39" fillId="0" borderId="18" xfId="0" applyNumberFormat="1" applyFont="1" applyBorder="1" applyAlignment="1">
      <alignment/>
    </xf>
    <xf numFmtId="0" fontId="3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3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3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19" fillId="0" borderId="29" xfId="0" applyFont="1" applyBorder="1" applyAlignment="1">
      <alignment/>
    </xf>
    <xf numFmtId="168" fontId="19" fillId="0" borderId="29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38" fillId="0" borderId="31" xfId="0" applyFont="1" applyBorder="1" applyAlignment="1">
      <alignment/>
    </xf>
    <xf numFmtId="168" fontId="38" fillId="0" borderId="32" xfId="0" applyNumberFormat="1" applyFont="1" applyBorder="1" applyAlignment="1">
      <alignment/>
    </xf>
    <xf numFmtId="168" fontId="38" fillId="0" borderId="17" xfId="0" applyNumberFormat="1" applyFont="1" applyBorder="1" applyAlignment="1">
      <alignment/>
    </xf>
    <xf numFmtId="168" fontId="38" fillId="0" borderId="0" xfId="0" applyNumberFormat="1" applyFont="1" applyAlignment="1">
      <alignment/>
    </xf>
    <xf numFmtId="168" fontId="38" fillId="0" borderId="19" xfId="0" applyNumberFormat="1" applyFont="1" applyBorder="1" applyAlignment="1">
      <alignment/>
    </xf>
    <xf numFmtId="168" fontId="38" fillId="0" borderId="20" xfId="0" applyNumberFormat="1" applyFont="1" applyBorder="1" applyAlignment="1">
      <alignment/>
    </xf>
    <xf numFmtId="0" fontId="38" fillId="0" borderId="33" xfId="0" applyFont="1" applyBorder="1" applyAlignment="1">
      <alignment/>
    </xf>
    <xf numFmtId="168" fontId="38" fillId="0" borderId="29" xfId="0" applyNumberFormat="1" applyFont="1" applyBorder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8" fontId="38" fillId="0" borderId="34" xfId="0" applyNumberFormat="1" applyFont="1" applyBorder="1" applyAlignment="1">
      <alignment/>
    </xf>
    <xf numFmtId="168" fontId="38" fillId="0" borderId="35" xfId="0" applyNumberFormat="1" applyFont="1" applyBorder="1" applyAlignment="1">
      <alignment/>
    </xf>
    <xf numFmtId="0" fontId="38" fillId="0" borderId="36" xfId="0" applyFont="1" applyBorder="1" applyAlignment="1">
      <alignment horizontal="center" textRotation="90" wrapText="1"/>
    </xf>
    <xf numFmtId="168" fontId="38" fillId="0" borderId="37" xfId="0" applyNumberFormat="1" applyFont="1" applyBorder="1" applyAlignment="1">
      <alignment/>
    </xf>
    <xf numFmtId="168" fontId="38" fillId="0" borderId="38" xfId="0" applyNumberFormat="1" applyFont="1" applyBorder="1" applyAlignment="1">
      <alignment/>
    </xf>
    <xf numFmtId="168" fontId="38" fillId="0" borderId="39" xfId="0" applyNumberFormat="1" applyFont="1" applyBorder="1" applyAlignment="1">
      <alignment/>
    </xf>
    <xf numFmtId="0" fontId="38" fillId="0" borderId="40" xfId="0" applyFont="1" applyBorder="1" applyAlignment="1">
      <alignment/>
    </xf>
    <xf numFmtId="0" fontId="38" fillId="0" borderId="41" xfId="0" applyFont="1" applyBorder="1" applyAlignment="1">
      <alignment/>
    </xf>
    <xf numFmtId="0" fontId="38" fillId="0" borderId="42" xfId="0" applyFont="1" applyBorder="1" applyAlignment="1">
      <alignment/>
    </xf>
    <xf numFmtId="0" fontId="38" fillId="0" borderId="43" xfId="0" applyFont="1" applyBorder="1" applyAlignment="1">
      <alignment/>
    </xf>
    <xf numFmtId="0" fontId="38" fillId="0" borderId="44" xfId="0" applyFont="1" applyBorder="1" applyAlignment="1">
      <alignment/>
    </xf>
    <xf numFmtId="0" fontId="38" fillId="0" borderId="45" xfId="0" applyFont="1" applyBorder="1" applyAlignment="1">
      <alignment/>
    </xf>
    <xf numFmtId="168" fontId="38" fillId="0" borderId="46" xfId="0" applyNumberFormat="1" applyFont="1" applyBorder="1" applyAlignment="1">
      <alignment/>
    </xf>
    <xf numFmtId="168" fontId="38" fillId="0" borderId="47" xfId="0" applyNumberFormat="1" applyFont="1" applyBorder="1" applyAlignment="1">
      <alignment/>
    </xf>
    <xf numFmtId="168" fontId="38" fillId="0" borderId="48" xfId="0" applyNumberFormat="1" applyFont="1" applyBorder="1" applyAlignment="1">
      <alignment/>
    </xf>
    <xf numFmtId="0" fontId="38" fillId="0" borderId="46" xfId="0" applyFont="1" applyBorder="1" applyAlignment="1">
      <alignment/>
    </xf>
    <xf numFmtId="0" fontId="38" fillId="0" borderId="47" xfId="0" applyFont="1" applyBorder="1" applyAlignment="1">
      <alignment/>
    </xf>
    <xf numFmtId="0" fontId="38" fillId="0" borderId="48" xfId="0" applyFont="1" applyBorder="1" applyAlignment="1">
      <alignment/>
    </xf>
    <xf numFmtId="0" fontId="38" fillId="0" borderId="49" xfId="0" applyFont="1" applyBorder="1" applyAlignment="1">
      <alignment horizontal="center" textRotation="90" wrapText="1"/>
    </xf>
    <xf numFmtId="0" fontId="38" fillId="0" borderId="50" xfId="0" applyFont="1" applyBorder="1" applyAlignment="1">
      <alignment horizontal="center" textRotation="90" wrapText="1"/>
    </xf>
    <xf numFmtId="0" fontId="38" fillId="0" borderId="51" xfId="0" applyFont="1" applyBorder="1" applyAlignment="1">
      <alignment horizontal="center" textRotation="90" wrapText="1"/>
    </xf>
    <xf numFmtId="0" fontId="38" fillId="0" borderId="52" xfId="0" applyFont="1" applyBorder="1" applyAlignment="1">
      <alignment/>
    </xf>
    <xf numFmtId="0" fontId="38" fillId="0" borderId="53" xfId="0" applyFont="1" applyBorder="1" applyAlignment="1">
      <alignment/>
    </xf>
    <xf numFmtId="0" fontId="38" fillId="0" borderId="54" xfId="0" applyFont="1" applyBorder="1" applyAlignment="1">
      <alignment horizontal="center" textRotation="90"/>
    </xf>
    <xf numFmtId="0" fontId="38" fillId="0" borderId="55" xfId="0" applyFont="1" applyBorder="1" applyAlignment="1">
      <alignment/>
    </xf>
    <xf numFmtId="0" fontId="38" fillId="0" borderId="56" xfId="0" applyFont="1" applyBorder="1" applyAlignment="1">
      <alignment/>
    </xf>
    <xf numFmtId="168" fontId="38" fillId="0" borderId="56" xfId="0" applyNumberFormat="1" applyFont="1" applyBorder="1" applyAlignment="1">
      <alignment/>
    </xf>
    <xf numFmtId="168" fontId="38" fillId="0" borderId="57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168" fontId="38" fillId="0" borderId="57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8" fontId="38" fillId="0" borderId="58" xfId="0" applyNumberFormat="1" applyFont="1" applyBorder="1" applyAlignment="1">
      <alignment/>
    </xf>
    <xf numFmtId="168" fontId="39" fillId="0" borderId="59" xfId="0" applyNumberFormat="1" applyFont="1" applyBorder="1" applyAlignment="1">
      <alignment/>
    </xf>
    <xf numFmtId="168" fontId="19" fillId="0" borderId="57" xfId="0" applyNumberFormat="1" applyFont="1" applyBorder="1" applyAlignment="1">
      <alignment/>
    </xf>
    <xf numFmtId="168" fontId="39" fillId="0" borderId="25" xfId="0" applyNumberFormat="1" applyFont="1" applyBorder="1" applyAlignment="1">
      <alignment/>
    </xf>
    <xf numFmtId="0" fontId="19" fillId="0" borderId="60" xfId="0" applyFont="1" applyBorder="1" applyAlignment="1">
      <alignment/>
    </xf>
    <xf numFmtId="168" fontId="39" fillId="0" borderId="60" xfId="0" applyNumberFormat="1" applyFont="1" applyBorder="1" applyAlignment="1">
      <alignment/>
    </xf>
    <xf numFmtId="0" fontId="38" fillId="0" borderId="60" xfId="0" applyFont="1" applyBorder="1" applyAlignment="1">
      <alignment/>
    </xf>
    <xf numFmtId="168" fontId="38" fillId="0" borderId="61" xfId="0" applyNumberFormat="1" applyFont="1" applyBorder="1" applyAlignment="1">
      <alignment/>
    </xf>
    <xf numFmtId="0" fontId="38" fillId="0" borderId="62" xfId="0" applyFont="1" applyBorder="1" applyAlignment="1">
      <alignment/>
    </xf>
    <xf numFmtId="0" fontId="38" fillId="0" borderId="63" xfId="0" applyFont="1" applyBorder="1" applyAlignment="1">
      <alignment/>
    </xf>
    <xf numFmtId="0" fontId="38" fillId="0" borderId="64" xfId="0" applyFont="1" applyBorder="1" applyAlignment="1">
      <alignment/>
    </xf>
    <xf numFmtId="0" fontId="38" fillId="0" borderId="65" xfId="0" applyFont="1" applyBorder="1" applyAlignment="1">
      <alignment/>
    </xf>
    <xf numFmtId="0" fontId="38" fillId="0" borderId="66" xfId="0" applyFont="1" applyBorder="1" applyAlignment="1">
      <alignment wrapText="1"/>
    </xf>
    <xf numFmtId="0" fontId="38" fillId="0" borderId="67" xfId="0" applyFont="1" applyBorder="1" applyAlignment="1">
      <alignment/>
    </xf>
    <xf numFmtId="0" fontId="38" fillId="0" borderId="68" xfId="0" applyFont="1" applyBorder="1" applyAlignment="1">
      <alignment/>
    </xf>
    <xf numFmtId="0" fontId="19" fillId="0" borderId="68" xfId="0" applyFont="1" applyBorder="1" applyAlignment="1">
      <alignment/>
    </xf>
    <xf numFmtId="168" fontId="39" fillId="0" borderId="68" xfId="0" applyNumberFormat="1" applyFont="1" applyBorder="1" applyAlignment="1">
      <alignment/>
    </xf>
    <xf numFmtId="0" fontId="39" fillId="0" borderId="68" xfId="0" applyFont="1" applyBorder="1" applyAlignment="1">
      <alignment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/>
    </xf>
    <xf numFmtId="0" fontId="38" fillId="0" borderId="70" xfId="0" applyFont="1" applyBorder="1" applyAlignment="1">
      <alignment/>
    </xf>
    <xf numFmtId="168" fontId="38" fillId="0" borderId="71" xfId="0" applyNumberFormat="1" applyFont="1" applyBorder="1" applyAlignment="1">
      <alignment/>
    </xf>
    <xf numFmtId="0" fontId="38" fillId="0" borderId="72" xfId="0" applyFont="1" applyBorder="1" applyAlignment="1">
      <alignment/>
    </xf>
    <xf numFmtId="0" fontId="38" fillId="0" borderId="73" xfId="0" applyFont="1" applyBorder="1" applyAlignment="1">
      <alignment/>
    </xf>
    <xf numFmtId="0" fontId="38" fillId="0" borderId="74" xfId="0" applyFont="1" applyBorder="1" applyAlignment="1">
      <alignment/>
    </xf>
    <xf numFmtId="0" fontId="38" fillId="0" borderId="75" xfId="0" applyFont="1" applyBorder="1" applyAlignment="1">
      <alignment/>
    </xf>
    <xf numFmtId="0" fontId="38" fillId="0" borderId="7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6"/>
  <sheetViews>
    <sheetView showGridLines="0" tabSelected="1" zoomScale="90" zoomScaleNormal="9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22" sqref="W22"/>
    </sheetView>
  </sheetViews>
  <sheetFormatPr defaultColWidth="9.28125" defaultRowHeight="15"/>
  <cols>
    <col min="1" max="1" width="18.7109375" style="12" customWidth="1"/>
    <col min="2" max="4" width="7.421875" style="12" customWidth="1"/>
    <col min="5" max="7" width="7.421875" style="47" customWidth="1"/>
    <col min="8" max="8" width="7.421875" style="48" customWidth="1"/>
    <col min="9" max="9" width="7.421875" style="41" customWidth="1"/>
    <col min="10" max="16" width="7.421875" style="47" customWidth="1"/>
    <col min="17" max="17" width="7.421875" style="48" customWidth="1"/>
    <col min="18" max="18" width="7.57421875" style="47" customWidth="1"/>
    <col min="19" max="19" width="7.421875" style="47" customWidth="1"/>
    <col min="20" max="21" width="7.421875" style="47" hidden="1" customWidth="1"/>
    <col min="22" max="22" width="7.421875" style="82" customWidth="1"/>
    <col min="23" max="23" width="7.421875" style="47" customWidth="1"/>
    <col min="24" max="24" width="7.421875" style="48" customWidth="1"/>
    <col min="25" max="25" width="7.421875" style="47" customWidth="1"/>
    <col min="26" max="36" width="7.421875" style="12" customWidth="1"/>
    <col min="37" max="38" width="9.28125" style="12" customWidth="1"/>
    <col min="39" max="39" width="11.28125" style="12" customWidth="1"/>
    <col min="40" max="16384" width="9.28125" style="12" customWidth="1"/>
  </cols>
  <sheetData>
    <row r="1" spans="1:44" ht="81" customHeight="1" thickBot="1">
      <c r="A1" s="4" t="s">
        <v>1</v>
      </c>
      <c r="B1" s="5" t="s">
        <v>0</v>
      </c>
      <c r="C1" s="6" t="s">
        <v>63</v>
      </c>
      <c r="D1" s="6" t="s">
        <v>64</v>
      </c>
      <c r="E1" s="7" t="s">
        <v>3</v>
      </c>
      <c r="F1" s="7" t="s">
        <v>4</v>
      </c>
      <c r="G1" s="7" t="s">
        <v>65</v>
      </c>
      <c r="H1" s="8" t="s">
        <v>89</v>
      </c>
      <c r="I1" s="9" t="s">
        <v>2</v>
      </c>
      <c r="J1" s="7" t="s">
        <v>5</v>
      </c>
      <c r="K1" s="7" t="s">
        <v>66</v>
      </c>
      <c r="L1" s="7" t="s">
        <v>67</v>
      </c>
      <c r="M1" s="7" t="s">
        <v>29</v>
      </c>
      <c r="N1" s="7" t="s">
        <v>6</v>
      </c>
      <c r="O1" s="7" t="s">
        <v>8</v>
      </c>
      <c r="P1" s="7" t="s">
        <v>7</v>
      </c>
      <c r="Q1" s="8" t="s">
        <v>27</v>
      </c>
      <c r="R1" s="7" t="s">
        <v>16</v>
      </c>
      <c r="S1" s="7" t="s">
        <v>13</v>
      </c>
      <c r="T1" s="7" t="s">
        <v>9</v>
      </c>
      <c r="U1" s="7" t="s">
        <v>87</v>
      </c>
      <c r="V1" s="7" t="s">
        <v>17</v>
      </c>
      <c r="W1" s="7" t="s">
        <v>10</v>
      </c>
      <c r="X1" s="8" t="s">
        <v>12</v>
      </c>
      <c r="Y1" s="10" t="s">
        <v>11</v>
      </c>
      <c r="Z1" s="11" t="s">
        <v>19</v>
      </c>
      <c r="AA1" s="6" t="s">
        <v>20</v>
      </c>
      <c r="AB1" s="6" t="s">
        <v>21</v>
      </c>
      <c r="AC1" s="6" t="s">
        <v>22</v>
      </c>
      <c r="AD1" s="6" t="s">
        <v>23</v>
      </c>
      <c r="AE1" s="6" t="s">
        <v>24</v>
      </c>
      <c r="AF1" s="6" t="s">
        <v>25</v>
      </c>
      <c r="AG1" s="6" t="s">
        <v>26</v>
      </c>
      <c r="AH1" s="6" t="s">
        <v>28</v>
      </c>
      <c r="AI1" s="6" t="s">
        <v>88</v>
      </c>
      <c r="AJ1" s="6" t="s">
        <v>14</v>
      </c>
      <c r="AK1" s="6" t="s">
        <v>15</v>
      </c>
      <c r="AL1" s="51" t="s">
        <v>18</v>
      </c>
      <c r="AM1" s="67" t="s">
        <v>68</v>
      </c>
      <c r="AN1" s="68" t="s">
        <v>69</v>
      </c>
      <c r="AO1" s="68" t="s">
        <v>70</v>
      </c>
      <c r="AP1" s="68" t="s">
        <v>71</v>
      </c>
      <c r="AQ1" s="69" t="s">
        <v>72</v>
      </c>
      <c r="AR1" s="72" t="s">
        <v>73</v>
      </c>
    </row>
    <row r="2" spans="1:44" ht="13.5" customHeight="1">
      <c r="A2" s="3" t="s">
        <v>33</v>
      </c>
      <c r="B2" s="13">
        <v>19</v>
      </c>
      <c r="C2" s="14">
        <v>20</v>
      </c>
      <c r="D2" s="15">
        <v>18</v>
      </c>
      <c r="E2" s="15">
        <v>20</v>
      </c>
      <c r="F2" s="15">
        <v>21</v>
      </c>
      <c r="G2" s="15">
        <v>92</v>
      </c>
      <c r="H2" s="16">
        <f>(G2/95)*100</f>
        <v>96.84210526315789</v>
      </c>
      <c r="I2" s="17">
        <f>((B2+C2+D2)/60)*30+((H2/100)*65)+((Z2+AA2+AB2+AC2)/20)*5</f>
        <v>96.44736842105263</v>
      </c>
      <c r="J2" s="15">
        <v>20</v>
      </c>
      <c r="K2" s="15">
        <v>5</v>
      </c>
      <c r="L2" s="15">
        <v>18.5</v>
      </c>
      <c r="M2" s="15">
        <f>AR2</f>
        <v>10</v>
      </c>
      <c r="N2" s="15">
        <v>39</v>
      </c>
      <c r="O2" s="18">
        <v>90</v>
      </c>
      <c r="P2" s="15">
        <v>19.5</v>
      </c>
      <c r="Q2" s="84">
        <f>(((B2+C2+D2+E2+F2+N2+P2)/160)*30)+AR2+(J2+K2)/5+AL2+((H2+O2)/200)*50</f>
        <v>96.05427631578948</v>
      </c>
      <c r="R2" s="15">
        <v>17.8</v>
      </c>
      <c r="S2" s="15">
        <v>20</v>
      </c>
      <c r="T2" s="15"/>
      <c r="U2" s="15"/>
      <c r="V2" s="77">
        <v>5</v>
      </c>
      <c r="W2" s="18">
        <v>97</v>
      </c>
      <c r="X2" s="86">
        <f>AL2+((B2+C2+D2+E2+F2+L2+N2+P2+R2+S2)/220)*30+M2+((J2+V2*4)/40)*5+((H2*0.15)+(O2*0.15))+(W2*0.2)</f>
        <v>96.4444976076555</v>
      </c>
      <c r="Y2" s="19" t="s">
        <v>95</v>
      </c>
      <c r="Z2" s="20">
        <v>5</v>
      </c>
      <c r="AA2" s="14">
        <v>5</v>
      </c>
      <c r="AB2" s="14">
        <v>5</v>
      </c>
      <c r="AC2" s="15">
        <v>5</v>
      </c>
      <c r="AD2" s="14">
        <v>5</v>
      </c>
      <c r="AE2" s="14">
        <v>5</v>
      </c>
      <c r="AF2" s="14">
        <v>5</v>
      </c>
      <c r="AG2" s="14">
        <v>5</v>
      </c>
      <c r="AH2" s="14">
        <v>5</v>
      </c>
      <c r="AI2" s="14"/>
      <c r="AJ2" s="14">
        <v>5</v>
      </c>
      <c r="AK2" s="14">
        <v>5</v>
      </c>
      <c r="AL2" s="52">
        <f>(Z2+AA2+AB2+AC2+AD2+AE2+AF2+AG2+AH2+AI2+AJ2+AK2)/11</f>
        <v>5</v>
      </c>
      <c r="AM2" s="64" t="s">
        <v>80</v>
      </c>
      <c r="AN2" s="65">
        <v>2</v>
      </c>
      <c r="AO2" s="65">
        <v>2</v>
      </c>
      <c r="AP2" s="65">
        <v>2</v>
      </c>
      <c r="AQ2" s="66">
        <v>4</v>
      </c>
      <c r="AR2" s="73">
        <f>SUM(AN2:AQ2)</f>
        <v>10</v>
      </c>
    </row>
    <row r="3" spans="1:44" ht="13.5" customHeight="1">
      <c r="A3" s="1" t="s">
        <v>49</v>
      </c>
      <c r="B3" s="21">
        <v>18.5</v>
      </c>
      <c r="C3" s="22">
        <v>18.5</v>
      </c>
      <c r="D3" s="23">
        <v>15</v>
      </c>
      <c r="E3" s="15">
        <v>20</v>
      </c>
      <c r="F3" s="23">
        <v>19.5</v>
      </c>
      <c r="G3" s="23">
        <v>90.5</v>
      </c>
      <c r="H3" s="16">
        <f>(G3/95)*100</f>
        <v>95.26315789473684</v>
      </c>
      <c r="I3" s="17">
        <f>((B3+C3+D3)/60)*30+((H3/100)*65)+((Z3+AA3+AB3+AC3)/20)*5</f>
        <v>92.92105263157895</v>
      </c>
      <c r="J3" s="23">
        <v>20</v>
      </c>
      <c r="K3" s="23">
        <v>5</v>
      </c>
      <c r="L3" s="23">
        <v>20</v>
      </c>
      <c r="M3" s="15">
        <f>AR3</f>
        <v>10</v>
      </c>
      <c r="N3" s="23">
        <v>38.5</v>
      </c>
      <c r="O3" s="24">
        <v>96</v>
      </c>
      <c r="P3" s="23">
        <v>16.5</v>
      </c>
      <c r="Q3" s="16">
        <f>(((B3+C3+D3+E3+F3+N3+P3)/160)*30)+AR3+(J3+K3)/5+AL3+((H3+O3)/200)*50</f>
        <v>95.82999401913875</v>
      </c>
      <c r="R3" s="23">
        <v>16.5</v>
      </c>
      <c r="S3" s="23">
        <v>20</v>
      </c>
      <c r="T3" s="23"/>
      <c r="U3" s="23"/>
      <c r="V3" s="78">
        <v>5</v>
      </c>
      <c r="W3" s="24">
        <v>93</v>
      </c>
      <c r="X3" s="17">
        <f>AL3+((B3+C3+D3+E3+F3+L3+N3+P3+R3+S3)/220)*30+M3+((J3+V3*4)/40)*5+((H3*0.15)+(O3*0.15))+(W3*0.2)</f>
        <v>95.51674641148324</v>
      </c>
      <c r="Y3" s="25" t="s">
        <v>95</v>
      </c>
      <c r="Z3" s="26">
        <v>5</v>
      </c>
      <c r="AA3" s="22">
        <v>5</v>
      </c>
      <c r="AB3" s="22">
        <v>5</v>
      </c>
      <c r="AC3" s="22">
        <v>5</v>
      </c>
      <c r="AD3" s="14">
        <v>5</v>
      </c>
      <c r="AE3" s="14">
        <v>5</v>
      </c>
      <c r="AF3" s="22">
        <v>5</v>
      </c>
      <c r="AG3" s="22">
        <v>5</v>
      </c>
      <c r="AH3" s="22">
        <v>6</v>
      </c>
      <c r="AI3" s="22">
        <v>5</v>
      </c>
      <c r="AJ3" s="22">
        <v>5</v>
      </c>
      <c r="AK3" s="22">
        <v>5</v>
      </c>
      <c r="AL3" s="52">
        <f>(Z3+AA3+AB3+AC3+AD3+AE3+AF3+AG3+AH3+AI3+AJ3+AK3)/11</f>
        <v>5.545454545454546</v>
      </c>
      <c r="AM3" s="55" t="s">
        <v>78</v>
      </c>
      <c r="AN3" s="56">
        <v>2</v>
      </c>
      <c r="AO3" s="56">
        <v>2</v>
      </c>
      <c r="AP3" s="56">
        <v>2</v>
      </c>
      <c r="AQ3" s="57">
        <v>4</v>
      </c>
      <c r="AR3" s="70">
        <f>SUM(AN3:AQ3)</f>
        <v>10</v>
      </c>
    </row>
    <row r="4" spans="1:44" ht="13.5" customHeight="1">
      <c r="A4" s="1" t="s">
        <v>42</v>
      </c>
      <c r="B4" s="21">
        <v>18.5</v>
      </c>
      <c r="C4" s="22">
        <v>20</v>
      </c>
      <c r="D4" s="23">
        <v>15</v>
      </c>
      <c r="E4" s="15">
        <v>20</v>
      </c>
      <c r="F4" s="23">
        <v>15.5</v>
      </c>
      <c r="G4" s="23">
        <v>60</v>
      </c>
      <c r="H4" s="16">
        <f>(G4/95)*100</f>
        <v>63.1578947368421</v>
      </c>
      <c r="I4" s="17">
        <f>((B4+C4+D4)/60)*30+((H4/100)*65)+((Z4+AA4+AB4+AC4)/20)*5</f>
        <v>69.05263157894737</v>
      </c>
      <c r="J4" s="23">
        <v>14</v>
      </c>
      <c r="K4" s="23">
        <v>5</v>
      </c>
      <c r="L4" s="23">
        <v>16</v>
      </c>
      <c r="M4" s="15">
        <f>AR4</f>
        <v>10</v>
      </c>
      <c r="N4" s="23">
        <v>36.5</v>
      </c>
      <c r="O4" s="24">
        <v>82</v>
      </c>
      <c r="P4" s="23">
        <v>20</v>
      </c>
      <c r="Q4" s="16">
        <f>(((B4+C4+D4+E4+F4+N4+P4)/160)*30)+AR4+(J4+K4)/5+AL4+((H4+O4)/200)*50</f>
        <v>79.18890550239234</v>
      </c>
      <c r="R4" s="23">
        <v>15.2</v>
      </c>
      <c r="S4" s="23">
        <v>20</v>
      </c>
      <c r="T4" s="23"/>
      <c r="U4" s="23"/>
      <c r="V4" s="78">
        <v>4</v>
      </c>
      <c r="W4" s="24">
        <v>67</v>
      </c>
      <c r="X4" s="17">
        <f>AL4+((B4+C4+D4+E4+F4+L4+N4+P4+R4+S4)/220)*30+M4+((J4+V4*4)/40)*5+((H4*0.15)+(O4*0.15))+(W4*0.2)</f>
        <v>77.56459330143541</v>
      </c>
      <c r="Y4" s="25" t="s">
        <v>92</v>
      </c>
      <c r="Z4" s="26">
        <v>5</v>
      </c>
      <c r="AA4" s="22">
        <v>0</v>
      </c>
      <c r="AB4" s="22">
        <v>0</v>
      </c>
      <c r="AC4" s="22"/>
      <c r="AD4" s="14">
        <v>5</v>
      </c>
      <c r="AE4" s="14">
        <v>5</v>
      </c>
      <c r="AF4" s="22"/>
      <c r="AG4" s="22"/>
      <c r="AH4" s="22"/>
      <c r="AI4" s="22"/>
      <c r="AJ4" s="22"/>
      <c r="AK4" s="22">
        <v>5</v>
      </c>
      <c r="AL4" s="52">
        <f>(Z4+AA4+AB4+AC4+AD4+AE4+AF4+AG4+AH4+AI4+AJ4+AK4)/11</f>
        <v>1.8181818181818181</v>
      </c>
      <c r="AM4" s="55" t="s">
        <v>82</v>
      </c>
      <c r="AN4" s="56">
        <v>2</v>
      </c>
      <c r="AO4" s="56">
        <v>2</v>
      </c>
      <c r="AP4" s="56">
        <v>2</v>
      </c>
      <c r="AQ4" s="57">
        <v>4</v>
      </c>
      <c r="AR4" s="70">
        <f>SUM(AN4:AQ4)</f>
        <v>10</v>
      </c>
    </row>
    <row r="5" spans="1:44" ht="13.5" customHeight="1">
      <c r="A5" s="1" t="s">
        <v>46</v>
      </c>
      <c r="B5" s="21">
        <v>19</v>
      </c>
      <c r="C5" s="22">
        <v>17.5</v>
      </c>
      <c r="D5" s="23">
        <v>13.5</v>
      </c>
      <c r="E5" s="15">
        <v>20</v>
      </c>
      <c r="F5" s="23">
        <v>19</v>
      </c>
      <c r="G5" s="23">
        <v>82</v>
      </c>
      <c r="H5" s="16">
        <f>(G5/95)*100</f>
        <v>86.31578947368422</v>
      </c>
      <c r="I5" s="17">
        <f>((B5+C5+D5)/60)*30+((H5/100)*65)+((Z5+AA5+AB5+AC5)/20)*5</f>
        <v>86.10526315789474</v>
      </c>
      <c r="J5" s="23">
        <v>14</v>
      </c>
      <c r="K5" s="23">
        <v>5</v>
      </c>
      <c r="L5" s="23">
        <v>18</v>
      </c>
      <c r="M5" s="15">
        <f>AR5</f>
        <v>10</v>
      </c>
      <c r="N5" s="23">
        <v>30</v>
      </c>
      <c r="O5" s="24">
        <v>55</v>
      </c>
      <c r="P5" s="23">
        <v>17</v>
      </c>
      <c r="Q5" s="16">
        <f>(((B5+C5+D5+E5+F5+N5+P5)/160)*30)+AR5+(J5+K5)/5+AL5+((H5+O5)/200)*50</f>
        <v>79.1744019138756</v>
      </c>
      <c r="R5" s="23">
        <v>14.5</v>
      </c>
      <c r="S5" s="23">
        <v>20</v>
      </c>
      <c r="T5" s="23"/>
      <c r="U5" s="23"/>
      <c r="V5" s="78">
        <v>4</v>
      </c>
      <c r="W5" s="24">
        <v>91</v>
      </c>
      <c r="X5" s="17">
        <f>AL5+((B5+C5+D5+E5+F5+L5+N5+P5+R5+S5)/220)*30+M5+((J5+V5*4)/40)*5+((H5*0.15)+(O5*0.15))+(W5*0.2)</f>
        <v>83.39736842105263</v>
      </c>
      <c r="Y5" s="25" t="s">
        <v>91</v>
      </c>
      <c r="Z5" s="26">
        <v>5</v>
      </c>
      <c r="AA5" s="22">
        <v>5</v>
      </c>
      <c r="AB5" s="22">
        <v>5</v>
      </c>
      <c r="AC5" s="22">
        <v>5</v>
      </c>
      <c r="AD5" s="14">
        <v>5</v>
      </c>
      <c r="AE5" s="14">
        <v>5</v>
      </c>
      <c r="AF5" s="22">
        <v>5</v>
      </c>
      <c r="AG5" s="22">
        <v>5</v>
      </c>
      <c r="AH5" s="22">
        <v>5</v>
      </c>
      <c r="AI5" s="22"/>
      <c r="AJ5" s="22"/>
      <c r="AK5" s="22">
        <v>5</v>
      </c>
      <c r="AL5" s="52">
        <f>(Z5+AA5+AB5+AC5+AD5+AE5+AF5+AG5+AH5+AI5+AJ5+AK5)/11</f>
        <v>4.545454545454546</v>
      </c>
      <c r="AM5" s="55" t="s">
        <v>83</v>
      </c>
      <c r="AN5" s="56">
        <v>2</v>
      </c>
      <c r="AO5" s="56">
        <v>2</v>
      </c>
      <c r="AP5" s="56">
        <v>2</v>
      </c>
      <c r="AQ5" s="57">
        <v>4</v>
      </c>
      <c r="AR5" s="70">
        <f>SUM(AN5:AQ5)</f>
        <v>10</v>
      </c>
    </row>
    <row r="6" spans="1:44" ht="13.5" customHeight="1">
      <c r="A6" s="1" t="s">
        <v>58</v>
      </c>
      <c r="B6" s="21">
        <v>18</v>
      </c>
      <c r="C6" s="22">
        <v>18.5</v>
      </c>
      <c r="D6" s="23">
        <v>19</v>
      </c>
      <c r="E6" s="15">
        <v>20</v>
      </c>
      <c r="F6" s="23">
        <v>20</v>
      </c>
      <c r="G6" s="23">
        <v>79.5</v>
      </c>
      <c r="H6" s="16">
        <f>(G6/95)*100</f>
        <v>83.6842105263158</v>
      </c>
      <c r="I6" s="17">
        <f>((B6+C6+D6)/60)*30+((H6/100)*65)+((Z6+AA6+AB6+AC6)/20)*5</f>
        <v>87.14473684210526</v>
      </c>
      <c r="J6" s="23">
        <v>16</v>
      </c>
      <c r="K6" s="23">
        <v>5</v>
      </c>
      <c r="L6" s="23">
        <v>18</v>
      </c>
      <c r="M6" s="15">
        <f>AR6</f>
        <v>10</v>
      </c>
      <c r="N6" s="23">
        <v>35</v>
      </c>
      <c r="O6" s="24">
        <v>70</v>
      </c>
      <c r="P6" s="23">
        <v>15.5</v>
      </c>
      <c r="Q6" s="16">
        <f>(((B6+C6+D6+E6+F6+N6+P6)/160)*30)+AR6+(J6+K6)/5+AL6+((H6+O6)/200)*50</f>
        <v>85.4505980861244</v>
      </c>
      <c r="R6" s="23">
        <v>17.8</v>
      </c>
      <c r="S6" s="23">
        <v>20</v>
      </c>
      <c r="T6" s="23"/>
      <c r="U6" s="23"/>
      <c r="V6" s="78">
        <v>5</v>
      </c>
      <c r="W6" s="24">
        <v>81</v>
      </c>
      <c r="X6" s="17">
        <f>AL6+((B6+C6+D6+E6+F6+L6+N6+P6+R6+S6)/220)*30+M6+((J6+V6*4)/40)*5+((H6*0.15)+(O6*0.15))+(W6*0.2)</f>
        <v>86.72535885167464</v>
      </c>
      <c r="Y6" s="25" t="s">
        <v>91</v>
      </c>
      <c r="Z6" s="26">
        <v>5</v>
      </c>
      <c r="AA6" s="22">
        <v>5</v>
      </c>
      <c r="AB6" s="22">
        <v>5</v>
      </c>
      <c r="AC6" s="22">
        <v>5</v>
      </c>
      <c r="AD6" s="14">
        <v>5</v>
      </c>
      <c r="AE6" s="14">
        <v>5</v>
      </c>
      <c r="AF6" s="22">
        <v>5</v>
      </c>
      <c r="AG6" s="22">
        <v>5</v>
      </c>
      <c r="AH6" s="22">
        <v>5</v>
      </c>
      <c r="AI6" s="22">
        <v>5</v>
      </c>
      <c r="AJ6" s="22">
        <v>5</v>
      </c>
      <c r="AK6" s="22">
        <v>5</v>
      </c>
      <c r="AL6" s="52">
        <f>(Z6+AA6+AB6+AC6+AD6+AE6+AF6+AG6+AH6+AI6+AJ6+AK6)/11</f>
        <v>5.454545454545454</v>
      </c>
      <c r="AM6" s="55" t="s">
        <v>78</v>
      </c>
      <c r="AN6" s="56">
        <v>2</v>
      </c>
      <c r="AO6" s="56">
        <v>2</v>
      </c>
      <c r="AP6" s="56">
        <v>2</v>
      </c>
      <c r="AQ6" s="57">
        <v>4</v>
      </c>
      <c r="AR6" s="70">
        <f>SUM(AN6:AQ6)</f>
        <v>10</v>
      </c>
    </row>
    <row r="7" spans="1:44" ht="13.5" customHeight="1">
      <c r="A7" s="1" t="s">
        <v>57</v>
      </c>
      <c r="B7" s="21">
        <v>19</v>
      </c>
      <c r="C7" s="22">
        <v>18.5</v>
      </c>
      <c r="D7" s="23">
        <v>18</v>
      </c>
      <c r="E7" s="15">
        <v>20</v>
      </c>
      <c r="F7" s="23">
        <v>20.5</v>
      </c>
      <c r="G7" s="23">
        <v>90</v>
      </c>
      <c r="H7" s="16">
        <f>(G7/95)*100</f>
        <v>94.73684210526315</v>
      </c>
      <c r="I7" s="17">
        <f>((B7+C7+D7)/60)*30+((H7/100)*65)+((Z7+AA7+AB7+AC7)/20)*5</f>
        <v>94.32894736842104</v>
      </c>
      <c r="J7" s="23">
        <v>19</v>
      </c>
      <c r="K7" s="23">
        <v>5</v>
      </c>
      <c r="L7" s="23">
        <v>17</v>
      </c>
      <c r="M7" s="15">
        <f>AR7</f>
        <v>10</v>
      </c>
      <c r="N7" s="23">
        <v>39</v>
      </c>
      <c r="O7" s="24">
        <v>71</v>
      </c>
      <c r="P7" s="23">
        <v>18</v>
      </c>
      <c r="Q7" s="16">
        <f>(((B7+C7+D7+E7+F7+N7+P7)/160)*30)+AR7+(J7+K7)/5+AL7+((H7+O7)/200)*50</f>
        <v>88.55807416267942</v>
      </c>
      <c r="R7" s="23">
        <v>15.2</v>
      </c>
      <c r="S7" s="23">
        <v>20</v>
      </c>
      <c r="T7" s="23"/>
      <c r="U7" s="23"/>
      <c r="V7" s="78">
        <v>6</v>
      </c>
      <c r="W7" s="24">
        <v>89</v>
      </c>
      <c r="X7" s="17">
        <f>AL7+((B7+C7+D7+E7+F7+L7+N7+P7+R7+S7)/220)*30+M7+((J7+V7*4)/40)*5+((H7*0.15)+(O7*0.15))+(W7*0.2)</f>
        <v>89.65370813397128</v>
      </c>
      <c r="Y7" s="25" t="s">
        <v>93</v>
      </c>
      <c r="Z7" s="26">
        <v>5</v>
      </c>
      <c r="AA7" s="22">
        <v>5</v>
      </c>
      <c r="AB7" s="22">
        <v>5</v>
      </c>
      <c r="AC7" s="22">
        <v>5</v>
      </c>
      <c r="AD7" s="14">
        <v>5</v>
      </c>
      <c r="AE7" s="14"/>
      <c r="AF7" s="22">
        <v>5</v>
      </c>
      <c r="AG7" s="22">
        <v>5</v>
      </c>
      <c r="AH7" s="22"/>
      <c r="AI7" s="22"/>
      <c r="AJ7" s="22"/>
      <c r="AK7" s="22">
        <v>5</v>
      </c>
      <c r="AL7" s="52">
        <f>(Z7+AA7+AB7+AC7+AD7+AE7+AF7+AG7+AH7+AI7+AJ7+AK7)/11</f>
        <v>3.6363636363636362</v>
      </c>
      <c r="AM7" s="55" t="s">
        <v>77</v>
      </c>
      <c r="AN7" s="56">
        <v>2</v>
      </c>
      <c r="AO7" s="56">
        <v>2</v>
      </c>
      <c r="AP7" s="56">
        <v>2</v>
      </c>
      <c r="AQ7" s="57">
        <v>4</v>
      </c>
      <c r="AR7" s="70">
        <f>SUM(AN7:AQ7)</f>
        <v>10</v>
      </c>
    </row>
    <row r="8" spans="1:44" ht="13.5" customHeight="1">
      <c r="A8" s="1" t="s">
        <v>60</v>
      </c>
      <c r="B8" s="21">
        <v>19</v>
      </c>
      <c r="C8" s="22">
        <v>19</v>
      </c>
      <c r="D8" s="23">
        <v>13.5</v>
      </c>
      <c r="E8" s="15">
        <v>20</v>
      </c>
      <c r="F8" s="23">
        <v>17.5</v>
      </c>
      <c r="G8" s="23">
        <v>91.5</v>
      </c>
      <c r="H8" s="16">
        <f>(G8/95)*100</f>
        <v>96.3157894736842</v>
      </c>
      <c r="I8" s="17">
        <f>((B8+C8+D8)/60)*30+((H8/100)*65)+((Z8+AA8+AB8+AC8)/20)*5</f>
        <v>93.35526315789474</v>
      </c>
      <c r="J8" s="23">
        <v>16</v>
      </c>
      <c r="K8" s="23">
        <v>5</v>
      </c>
      <c r="L8" s="23">
        <v>16.5</v>
      </c>
      <c r="M8" s="15">
        <f>AR8</f>
        <v>10</v>
      </c>
      <c r="N8" s="23">
        <v>38</v>
      </c>
      <c r="O8" s="24">
        <v>89</v>
      </c>
      <c r="P8" s="23">
        <v>19</v>
      </c>
      <c r="Q8" s="16">
        <f>(((B8+C8+D8+E8+F8+N8+P8)/160)*30)+AR8+(J8+K8)/5+AL8+((H8+O8)/200)*50</f>
        <v>92.90394736842106</v>
      </c>
      <c r="R8" s="23">
        <v>14.5</v>
      </c>
      <c r="S8" s="23">
        <v>20</v>
      </c>
      <c r="T8" s="23"/>
      <c r="U8" s="23"/>
      <c r="V8" s="78">
        <v>5</v>
      </c>
      <c r="W8" s="24">
        <v>92</v>
      </c>
      <c r="X8" s="17">
        <f>AL8+((B8+C8+D8+E8+F8+L8+N8+P8+R8+S8)/220)*30+M8+((J8+V8*4)/40)*5+((H8*0.15)+(O8*0.15))+(W8*0.2)</f>
        <v>92.561004784689</v>
      </c>
      <c r="Y8" s="25" t="s">
        <v>95</v>
      </c>
      <c r="Z8" s="26">
        <v>5</v>
      </c>
      <c r="AA8" s="22">
        <v>5</v>
      </c>
      <c r="AB8" s="22">
        <v>5</v>
      </c>
      <c r="AC8" s="22">
        <v>5</v>
      </c>
      <c r="AD8" s="14">
        <v>5</v>
      </c>
      <c r="AE8" s="14">
        <v>5</v>
      </c>
      <c r="AF8" s="22">
        <v>5</v>
      </c>
      <c r="AG8" s="22">
        <v>5</v>
      </c>
      <c r="AH8" s="22">
        <v>5</v>
      </c>
      <c r="AI8" s="22"/>
      <c r="AJ8" s="22">
        <v>5</v>
      </c>
      <c r="AK8" s="22">
        <v>5</v>
      </c>
      <c r="AL8" s="52">
        <f>(Z8+AA8+AB8+AC8+AD8+AE8+AF8+AG8+AH8+AI8+AJ8+AK8)/11</f>
        <v>5</v>
      </c>
      <c r="AM8" s="55" t="s">
        <v>75</v>
      </c>
      <c r="AN8" s="56">
        <v>2</v>
      </c>
      <c r="AO8" s="56">
        <v>2</v>
      </c>
      <c r="AP8" s="56">
        <v>2</v>
      </c>
      <c r="AQ8" s="57">
        <v>4</v>
      </c>
      <c r="AR8" s="70">
        <f>SUM(AN8:AQ8)</f>
        <v>10</v>
      </c>
    </row>
    <row r="9" spans="1:44" ht="13.5" customHeight="1">
      <c r="A9" s="1" t="s">
        <v>38</v>
      </c>
      <c r="B9" s="21">
        <v>19</v>
      </c>
      <c r="C9" s="22">
        <v>17</v>
      </c>
      <c r="D9" s="23">
        <v>15.5</v>
      </c>
      <c r="E9" s="15">
        <v>20</v>
      </c>
      <c r="F9" s="23">
        <v>17.5</v>
      </c>
      <c r="G9" s="23">
        <v>84.5</v>
      </c>
      <c r="H9" s="16">
        <f>(G9/95)*100</f>
        <v>88.94736842105263</v>
      </c>
      <c r="I9" s="17">
        <f>((B9+C9+D9)/60)*30+((H9/100)*65)+((Z9+AA9+AB9+AC9)/20)*5</f>
        <v>88.56578947368422</v>
      </c>
      <c r="J9" s="23">
        <v>12</v>
      </c>
      <c r="K9" s="23">
        <v>5</v>
      </c>
      <c r="L9" s="23">
        <v>18</v>
      </c>
      <c r="M9" s="15">
        <f>AR9</f>
        <v>10</v>
      </c>
      <c r="N9" s="23">
        <v>37.5</v>
      </c>
      <c r="O9" s="24">
        <v>87</v>
      </c>
      <c r="P9" s="23">
        <v>15</v>
      </c>
      <c r="Q9" s="16">
        <f>(((B9+C9+D9+E9+F9+N9+P9)/160)*30)+AR9+(J9+K9)/5+AL9+((H9+O9)/200)*50</f>
        <v>89.37263755980861</v>
      </c>
      <c r="R9" s="23">
        <v>17.1</v>
      </c>
      <c r="S9" s="23">
        <v>20</v>
      </c>
      <c r="T9" s="23"/>
      <c r="U9" s="23"/>
      <c r="V9" s="78">
        <v>5</v>
      </c>
      <c r="W9" s="24">
        <v>78</v>
      </c>
      <c r="X9" s="17">
        <f>AL9+((B9+C9+D9+E9+F9+L9+N9+P9+R9+S9)/220)*30+M9+((J9+V9*4)/40)*5+((H9*0.15)+(O9*0.15))+(W9*0.2)</f>
        <v>88.25574162679425</v>
      </c>
      <c r="Y9" s="25" t="s">
        <v>94</v>
      </c>
      <c r="Z9" s="26">
        <v>5</v>
      </c>
      <c r="AA9" s="22">
        <v>5</v>
      </c>
      <c r="AB9" s="22">
        <v>5</v>
      </c>
      <c r="AC9" s="22">
        <v>5</v>
      </c>
      <c r="AD9" s="14">
        <v>5</v>
      </c>
      <c r="AE9" s="14">
        <v>5</v>
      </c>
      <c r="AF9" s="22">
        <v>5</v>
      </c>
      <c r="AG9" s="22">
        <v>5</v>
      </c>
      <c r="AH9" s="22">
        <v>5</v>
      </c>
      <c r="AI9" s="22">
        <v>5</v>
      </c>
      <c r="AJ9" s="22">
        <v>5</v>
      </c>
      <c r="AK9" s="22">
        <v>5</v>
      </c>
      <c r="AL9" s="52">
        <f>(Z9+AA9+AB9+AC9+AD9+AE9+AF9+AG9+AH9+AI9+AJ9+AK9)/11</f>
        <v>5.454545454545454</v>
      </c>
      <c r="AM9" s="64" t="s">
        <v>77</v>
      </c>
      <c r="AN9" s="65">
        <v>2</v>
      </c>
      <c r="AO9" s="65">
        <v>2</v>
      </c>
      <c r="AP9" s="65">
        <v>2</v>
      </c>
      <c r="AQ9" s="66">
        <v>4</v>
      </c>
      <c r="AR9" s="70">
        <f>SUM(AN9:AQ9)</f>
        <v>10</v>
      </c>
    </row>
    <row r="10" spans="1:44" ht="13.5" customHeight="1">
      <c r="A10" s="1" t="s">
        <v>59</v>
      </c>
      <c r="B10" s="21">
        <v>18.5</v>
      </c>
      <c r="C10" s="22">
        <v>18.5</v>
      </c>
      <c r="D10" s="23">
        <v>17.5</v>
      </c>
      <c r="E10" s="15">
        <v>20</v>
      </c>
      <c r="F10" s="23">
        <v>20.5</v>
      </c>
      <c r="G10" s="23">
        <v>83</v>
      </c>
      <c r="H10" s="16">
        <f>(G10/95)*100</f>
        <v>87.36842105263159</v>
      </c>
      <c r="I10" s="17">
        <f>((B10+C10+D10)/60)*30+((H10/100)*65)+((Z10+AA10+AB10+AC10)/20)*5</f>
        <v>89.03947368421052</v>
      </c>
      <c r="J10" s="23">
        <v>16</v>
      </c>
      <c r="K10" s="23">
        <v>5</v>
      </c>
      <c r="L10" s="23">
        <v>18.5</v>
      </c>
      <c r="M10" s="15">
        <f>AR10</f>
        <v>10</v>
      </c>
      <c r="N10" s="23">
        <v>31</v>
      </c>
      <c r="O10" s="24">
        <v>73</v>
      </c>
      <c r="P10" s="23">
        <v>18.5</v>
      </c>
      <c r="Q10" s="16">
        <f>(((B10+C10+D10+E10+F10+N10+P10)/160)*30)+AR10+(J10+K10)/5+AL10+((H10+O10)/200)*50</f>
        <v>86.38585526315791</v>
      </c>
      <c r="R10" s="23">
        <v>15.8</v>
      </c>
      <c r="S10" s="23">
        <v>20</v>
      </c>
      <c r="T10" s="23"/>
      <c r="U10" s="23"/>
      <c r="V10" s="78">
        <v>4</v>
      </c>
      <c r="W10" s="24">
        <v>69</v>
      </c>
      <c r="X10" s="17">
        <f>AL10+((B10+C10+D10+E10+F10+L10+N10+P10+R10+S10)/220)*30+M10+((J10+V10*4)/40)*5+((H10*0.15)+(O10*0.15))+(W10*0.2)</f>
        <v>83.96435406698565</v>
      </c>
      <c r="Y10" s="25" t="s">
        <v>91</v>
      </c>
      <c r="Z10" s="26">
        <v>5</v>
      </c>
      <c r="AA10" s="22">
        <v>5</v>
      </c>
      <c r="AB10" s="22">
        <v>5</v>
      </c>
      <c r="AC10" s="22">
        <v>5</v>
      </c>
      <c r="AD10" s="14">
        <v>5</v>
      </c>
      <c r="AE10" s="14">
        <v>5</v>
      </c>
      <c r="AF10" s="22">
        <v>5</v>
      </c>
      <c r="AG10" s="22">
        <v>5</v>
      </c>
      <c r="AH10" s="22">
        <v>5</v>
      </c>
      <c r="AI10" s="22"/>
      <c r="AJ10" s="22">
        <v>5</v>
      </c>
      <c r="AK10" s="22">
        <v>5</v>
      </c>
      <c r="AL10" s="52">
        <f>(Z10+AA10+AB10+AC10+AD10+AE10+AF10+AG10+AH10+AI10+AJ10+AK10)/11</f>
        <v>5</v>
      </c>
      <c r="AM10" s="55" t="s">
        <v>74</v>
      </c>
      <c r="AN10" s="56">
        <v>2</v>
      </c>
      <c r="AO10" s="56">
        <v>2</v>
      </c>
      <c r="AP10" s="56">
        <v>2</v>
      </c>
      <c r="AQ10" s="57">
        <v>4</v>
      </c>
      <c r="AR10" s="70">
        <f>SUM(AN10:AQ10)</f>
        <v>10</v>
      </c>
    </row>
    <row r="11" spans="1:44" ht="13.5" customHeight="1">
      <c r="A11" s="1" t="s">
        <v>39</v>
      </c>
      <c r="B11" s="21">
        <v>17</v>
      </c>
      <c r="C11" s="22">
        <v>14.5</v>
      </c>
      <c r="D11" s="23">
        <v>17</v>
      </c>
      <c r="E11" s="15">
        <v>20</v>
      </c>
      <c r="F11" s="23">
        <v>20</v>
      </c>
      <c r="G11" s="23">
        <v>89.5</v>
      </c>
      <c r="H11" s="16">
        <f>(G11/95)*100</f>
        <v>94.21052631578948</v>
      </c>
      <c r="I11" s="17">
        <f>((B11+C11+D11)/60)*30+((H11/100)*65)+((Z11+AA11+AB11+AC11)/20)*5</f>
        <v>90.48684210526315</v>
      </c>
      <c r="J11" s="23">
        <v>14</v>
      </c>
      <c r="K11" s="23">
        <v>5</v>
      </c>
      <c r="L11" s="23">
        <v>20</v>
      </c>
      <c r="M11" s="15">
        <f>AR11</f>
        <v>10</v>
      </c>
      <c r="N11" s="23">
        <v>35</v>
      </c>
      <c r="O11" s="24">
        <v>95</v>
      </c>
      <c r="P11" s="23">
        <v>17</v>
      </c>
      <c r="Q11" s="16">
        <f>(((B11+C11+D11+E11+F11+N11+P11)/160)*30)+AR11+(J11+K11)/5+AL11+((H11+O11)/200)*50</f>
        <v>92.44638157894737</v>
      </c>
      <c r="R11" s="23">
        <v>16.5</v>
      </c>
      <c r="S11" s="23">
        <v>20</v>
      </c>
      <c r="T11" s="23"/>
      <c r="U11" s="23"/>
      <c r="V11" s="78">
        <v>4</v>
      </c>
      <c r="W11" s="24">
        <v>81</v>
      </c>
      <c r="X11" s="17">
        <f>AL11+((B11+C11+D11+E11+F11+L11+N11+P11+R11+S11)/220)*30+M11+((J11+V11*4)/40)*5+((H11*0.15)+(O11*0.15))+(W11*0.2)</f>
        <v>90.19521531100479</v>
      </c>
      <c r="Y11" s="25" t="s">
        <v>93</v>
      </c>
      <c r="Z11" s="26">
        <v>5</v>
      </c>
      <c r="AA11" s="22">
        <v>5</v>
      </c>
      <c r="AB11" s="22">
        <v>5</v>
      </c>
      <c r="AC11" s="22">
        <v>5</v>
      </c>
      <c r="AD11" s="14">
        <v>5</v>
      </c>
      <c r="AE11" s="14">
        <v>5</v>
      </c>
      <c r="AF11" s="22">
        <v>5</v>
      </c>
      <c r="AG11" s="22">
        <v>5</v>
      </c>
      <c r="AH11" s="22">
        <v>5</v>
      </c>
      <c r="AI11" s="22"/>
      <c r="AJ11" s="22">
        <v>5</v>
      </c>
      <c r="AK11" s="22">
        <v>5</v>
      </c>
      <c r="AL11" s="52">
        <f>(Z11+AA11+AB11+AC11+AD11+AE11+AF11+AG11+AH11+AI11+AJ11+AK11)/11</f>
        <v>5</v>
      </c>
      <c r="AM11" s="55" t="s">
        <v>86</v>
      </c>
      <c r="AN11" s="56">
        <v>2</v>
      </c>
      <c r="AO11" s="56">
        <v>2</v>
      </c>
      <c r="AP11" s="56">
        <v>2</v>
      </c>
      <c r="AQ11" s="57">
        <v>4</v>
      </c>
      <c r="AR11" s="70">
        <f>SUM(AN11:AQ11)</f>
        <v>10</v>
      </c>
    </row>
    <row r="12" spans="1:44" ht="13.5" customHeight="1">
      <c r="A12" s="1" t="s">
        <v>51</v>
      </c>
      <c r="B12" s="21">
        <v>17.5</v>
      </c>
      <c r="C12" s="22">
        <v>18.5</v>
      </c>
      <c r="D12" s="23">
        <v>14.5</v>
      </c>
      <c r="E12" s="15">
        <v>20</v>
      </c>
      <c r="F12" s="23">
        <v>18.5</v>
      </c>
      <c r="G12" s="23">
        <v>74.5</v>
      </c>
      <c r="H12" s="16">
        <f>(G12/95)*100</f>
        <v>78.42105263157895</v>
      </c>
      <c r="I12" s="17">
        <f>((B12+C12+D12)/60)*30+((H12/100)*65)+((Z12+AA12+AB12+AC12)/20)*5</f>
        <v>81.22368421052632</v>
      </c>
      <c r="J12" s="23">
        <v>13</v>
      </c>
      <c r="K12" s="23">
        <v>5</v>
      </c>
      <c r="L12" s="23">
        <v>17</v>
      </c>
      <c r="M12" s="15">
        <f>AR12</f>
        <v>10</v>
      </c>
      <c r="N12" s="23"/>
      <c r="O12" s="24">
        <v>70</v>
      </c>
      <c r="P12" s="23">
        <v>18.5</v>
      </c>
      <c r="Q12" s="16">
        <f>(((B12+C12+D12+E12+F12+N12+P12)/160)*30)+AR12+(J12+K12)/5+AL12+((H12+O12)/200)*50</f>
        <v>75.86151315789473</v>
      </c>
      <c r="R12" s="23">
        <v>15.2</v>
      </c>
      <c r="S12" s="23">
        <v>20</v>
      </c>
      <c r="T12" s="23"/>
      <c r="U12" s="23"/>
      <c r="V12" s="78">
        <v>4</v>
      </c>
      <c r="W12" s="24">
        <v>80</v>
      </c>
      <c r="X12" s="17">
        <f>AL12+((B12+C12+D12+E12+F12+L12+P12+R12+S12)/180)*30+M12+((J12+V12*4)/40)*5+((H12*0.15)+(O12*0.15))+(W12*0.2)</f>
        <v>83.5048245614035</v>
      </c>
      <c r="Y12" s="25" t="s">
        <v>91</v>
      </c>
      <c r="Z12" s="26">
        <v>5</v>
      </c>
      <c r="AA12" s="22">
        <v>5</v>
      </c>
      <c r="AB12" s="22">
        <v>5</v>
      </c>
      <c r="AC12" s="22">
        <v>5</v>
      </c>
      <c r="AD12" s="14">
        <v>5</v>
      </c>
      <c r="AE12" s="14">
        <v>5</v>
      </c>
      <c r="AF12" s="22">
        <v>5</v>
      </c>
      <c r="AG12" s="22">
        <v>5</v>
      </c>
      <c r="AH12" s="22"/>
      <c r="AI12" s="22">
        <v>5</v>
      </c>
      <c r="AJ12" s="22">
        <v>5</v>
      </c>
      <c r="AK12" s="22">
        <v>5</v>
      </c>
      <c r="AL12" s="52">
        <f>(Z12+AA12+AB12+AC12+AD12+AE12+AF12+AG12+AH12+AI12+AJ12+AK12)/11</f>
        <v>5</v>
      </c>
      <c r="AM12" s="55" t="s">
        <v>74</v>
      </c>
      <c r="AN12" s="56">
        <v>2</v>
      </c>
      <c r="AO12" s="56">
        <v>2</v>
      </c>
      <c r="AP12" s="56">
        <v>2</v>
      </c>
      <c r="AQ12" s="57">
        <v>4</v>
      </c>
      <c r="AR12" s="70">
        <f>SUM(AN12:AQ12)</f>
        <v>10</v>
      </c>
    </row>
    <row r="13" spans="1:44" ht="13.5" customHeight="1">
      <c r="A13" s="1" t="s">
        <v>32</v>
      </c>
      <c r="B13" s="21">
        <v>17</v>
      </c>
      <c r="C13" s="22">
        <v>19.5</v>
      </c>
      <c r="D13" s="23">
        <v>17</v>
      </c>
      <c r="E13" s="15">
        <v>20</v>
      </c>
      <c r="F13" s="23">
        <v>19.5</v>
      </c>
      <c r="G13" s="23">
        <v>85.5</v>
      </c>
      <c r="H13" s="16">
        <f>(G13/95)*100</f>
        <v>90</v>
      </c>
      <c r="I13" s="17">
        <f>((B13+C13+D13)/60)*30+((H13/100)*65)+((Z13+AA13+AB13+AC13)/20)*5</f>
        <v>90.25</v>
      </c>
      <c r="J13" s="23">
        <v>16</v>
      </c>
      <c r="K13" s="23">
        <v>4</v>
      </c>
      <c r="L13" s="23">
        <v>16</v>
      </c>
      <c r="M13" s="15">
        <f>AR13</f>
        <v>10</v>
      </c>
      <c r="N13" s="23">
        <v>36.5</v>
      </c>
      <c r="O13" s="24">
        <v>74</v>
      </c>
      <c r="P13" s="23">
        <v>19</v>
      </c>
      <c r="Q13" s="16">
        <f>(((B13+C13+D13+E13+F13+N13+P13)/160)*30)+AR13+(J13+K13)/5+AL13+((H13+O13)/200)*50</f>
        <v>86.48011363636363</v>
      </c>
      <c r="R13" s="23">
        <v>17.1</v>
      </c>
      <c r="S13" s="23">
        <v>20</v>
      </c>
      <c r="T13" s="23"/>
      <c r="U13" s="23"/>
      <c r="V13" s="78">
        <v>3</v>
      </c>
      <c r="W13" s="24">
        <v>74</v>
      </c>
      <c r="X13" s="17">
        <f>AL13+((B13+C13+D13+E13+F13+L13+N13+P13+R13+S13)/220)*30+M13+((J13+V13*4)/40)*5+((H13*0.15)+(O13*0.15))+(W13*0.2)</f>
        <v>84.02727272727272</v>
      </c>
      <c r="Y13" s="25" t="s">
        <v>91</v>
      </c>
      <c r="Z13" s="26">
        <v>5</v>
      </c>
      <c r="AA13" s="22">
        <v>5</v>
      </c>
      <c r="AB13" s="22">
        <v>5</v>
      </c>
      <c r="AC13" s="22">
        <v>5</v>
      </c>
      <c r="AD13" s="14">
        <v>5</v>
      </c>
      <c r="AE13" s="14"/>
      <c r="AF13" s="22"/>
      <c r="AG13" s="22">
        <v>5</v>
      </c>
      <c r="AH13" s="22"/>
      <c r="AI13" s="22"/>
      <c r="AJ13" s="22">
        <v>5</v>
      </c>
      <c r="AK13" s="22">
        <v>5</v>
      </c>
      <c r="AL13" s="52">
        <f>(Z13+AA13+AB13+AC13+AD13+AE13+AF13+AG13+AH13+AI13+AJ13+AK13)/11</f>
        <v>3.6363636363636362</v>
      </c>
      <c r="AM13" s="55" t="s">
        <v>83</v>
      </c>
      <c r="AN13" s="56">
        <v>2</v>
      </c>
      <c r="AO13" s="56">
        <v>2</v>
      </c>
      <c r="AP13" s="56">
        <v>2</v>
      </c>
      <c r="AQ13" s="57">
        <v>4</v>
      </c>
      <c r="AR13" s="70">
        <f>SUM(AN13:AQ13)</f>
        <v>10</v>
      </c>
    </row>
    <row r="14" spans="1:44" ht="13.5" customHeight="1">
      <c r="A14" s="1" t="s">
        <v>31</v>
      </c>
      <c r="B14" s="21">
        <v>17.5</v>
      </c>
      <c r="C14" s="22">
        <v>17</v>
      </c>
      <c r="D14" s="23">
        <v>12</v>
      </c>
      <c r="E14" s="15">
        <v>20</v>
      </c>
      <c r="F14" s="23">
        <v>19.5</v>
      </c>
      <c r="G14" s="23">
        <v>79</v>
      </c>
      <c r="H14" s="16">
        <f>(G14/95)*100</f>
        <v>83.15789473684211</v>
      </c>
      <c r="I14" s="17">
        <f>((B14+C14+D14)/60)*30+((H14/100)*65)+((Z14+AA14+AB14+AC14)/20)*5</f>
        <v>81.30263157894737</v>
      </c>
      <c r="J14" s="23">
        <v>13</v>
      </c>
      <c r="K14" s="23">
        <v>5</v>
      </c>
      <c r="L14" s="23">
        <v>17.5</v>
      </c>
      <c r="M14" s="15">
        <f>AR14</f>
        <v>10</v>
      </c>
      <c r="N14" s="23">
        <v>32.5</v>
      </c>
      <c r="O14" s="24">
        <v>71</v>
      </c>
      <c r="P14" s="23">
        <v>18</v>
      </c>
      <c r="Q14" s="16">
        <f>(((B14+C14+D14+E14+F14+N14+P14)/160)*30)+AR14+(J14+K14)/5+AL14+((H14+O14)/200)*50</f>
        <v>81.36958732057417</v>
      </c>
      <c r="R14" s="23">
        <v>15.8</v>
      </c>
      <c r="S14" s="23">
        <v>20</v>
      </c>
      <c r="T14" s="23"/>
      <c r="U14" s="23"/>
      <c r="V14" s="78">
        <v>3</v>
      </c>
      <c r="W14" s="24">
        <v>49</v>
      </c>
      <c r="X14" s="17">
        <f>AL14+((B14+C14+D14+E14+F14+L14+N14+P14+R14+S14)/220)*30+M14+((J14+V14*4)/40)*5+((H14*0.15)+(O14*0.15))+(W14*0.2)</f>
        <v>75.56686602870813</v>
      </c>
      <c r="Y14" s="25" t="s">
        <v>92</v>
      </c>
      <c r="Z14" s="26">
        <v>4</v>
      </c>
      <c r="AA14" s="22">
        <v>4</v>
      </c>
      <c r="AB14" s="22">
        <v>4</v>
      </c>
      <c r="AC14" s="22">
        <v>4</v>
      </c>
      <c r="AD14" s="14">
        <v>4</v>
      </c>
      <c r="AE14" s="14"/>
      <c r="AF14" s="22">
        <v>3</v>
      </c>
      <c r="AG14" s="22">
        <v>5</v>
      </c>
      <c r="AH14" s="22">
        <v>4</v>
      </c>
      <c r="AI14" s="22"/>
      <c r="AJ14" s="22">
        <v>4</v>
      </c>
      <c r="AK14" s="22">
        <v>4</v>
      </c>
      <c r="AL14" s="52">
        <f>(Z14+AA14+AB14+AC14+AD14+AE14+AF14+AG14+AH14+AI14+AJ14+AK14)/11</f>
        <v>3.6363636363636362</v>
      </c>
      <c r="AM14" s="55" t="s">
        <v>78</v>
      </c>
      <c r="AN14" s="56">
        <v>2</v>
      </c>
      <c r="AO14" s="56">
        <v>2</v>
      </c>
      <c r="AP14" s="56">
        <v>2</v>
      </c>
      <c r="AQ14" s="57">
        <v>4</v>
      </c>
      <c r="AR14" s="70">
        <f>SUM(AN14:AQ14)</f>
        <v>10</v>
      </c>
    </row>
    <row r="15" spans="1:44" ht="13.5" customHeight="1">
      <c r="A15" s="1" t="s">
        <v>55</v>
      </c>
      <c r="B15" s="21">
        <v>10</v>
      </c>
      <c r="C15" s="22">
        <v>14</v>
      </c>
      <c r="D15" s="23">
        <v>14.5</v>
      </c>
      <c r="E15" s="15">
        <v>20</v>
      </c>
      <c r="F15" s="23">
        <v>17.5</v>
      </c>
      <c r="G15" s="23">
        <v>61.5</v>
      </c>
      <c r="H15" s="16">
        <f>(G15/95)*100</f>
        <v>64.73684210526316</v>
      </c>
      <c r="I15" s="17">
        <f>((B15+C15+D15)/60)*30+((H15/100)*65)+((Z15+AA15+AB15+AC15)/20)*5</f>
        <v>66.32894736842105</v>
      </c>
      <c r="J15" s="23">
        <v>16</v>
      </c>
      <c r="K15" s="23">
        <v>5</v>
      </c>
      <c r="L15" s="23">
        <v>16</v>
      </c>
      <c r="M15" s="15">
        <f>AR15</f>
        <v>10</v>
      </c>
      <c r="N15" s="23">
        <v>30.5</v>
      </c>
      <c r="O15" s="24">
        <v>73</v>
      </c>
      <c r="P15" s="23">
        <v>15.5</v>
      </c>
      <c r="Q15" s="16">
        <f>(((B15+C15+D15+E15+F15+N15+P15)/160)*30)+AR15+(J15+K15)/5+AL15+((H15+O15)/200)*50</f>
        <v>76.87284688995216</v>
      </c>
      <c r="R15" s="23">
        <v>17.8</v>
      </c>
      <c r="S15" s="23">
        <v>20</v>
      </c>
      <c r="T15" s="23"/>
      <c r="U15" s="23"/>
      <c r="V15" s="78">
        <v>3</v>
      </c>
      <c r="W15" s="24">
        <v>55</v>
      </c>
      <c r="X15" s="17">
        <f>AL15+((B15+C15+D15+E15+F15+L15+N15+P15+R15+S15)/220)*30+M15+((J15+V15*4)/40)*5+((H15*0.15)+(O15*0.15))+(W15*0.2)</f>
        <v>74.49688995215311</v>
      </c>
      <c r="Y15" s="25" t="s">
        <v>92</v>
      </c>
      <c r="Z15" s="26">
        <v>5</v>
      </c>
      <c r="AA15" s="22">
        <v>5</v>
      </c>
      <c r="AB15" s="22">
        <v>5</v>
      </c>
      <c r="AC15" s="22">
        <v>5</v>
      </c>
      <c r="AD15" s="14">
        <v>5</v>
      </c>
      <c r="AE15" s="14">
        <v>5</v>
      </c>
      <c r="AF15" s="22">
        <v>5</v>
      </c>
      <c r="AG15" s="22">
        <v>4</v>
      </c>
      <c r="AH15" s="22">
        <v>5</v>
      </c>
      <c r="AI15" s="22">
        <v>5</v>
      </c>
      <c r="AJ15" s="22">
        <v>5</v>
      </c>
      <c r="AK15" s="22">
        <v>5</v>
      </c>
      <c r="AL15" s="52">
        <f>(Z15+AA15+AB15+AC15+AD15+AE15+AF15+AG15+AH15+AI15+AJ15+AK15)/11</f>
        <v>5.363636363636363</v>
      </c>
      <c r="AM15" s="55" t="s">
        <v>80</v>
      </c>
      <c r="AN15" s="56">
        <v>2</v>
      </c>
      <c r="AO15" s="56">
        <v>2</v>
      </c>
      <c r="AP15" s="56">
        <v>2</v>
      </c>
      <c r="AQ15" s="57">
        <v>4</v>
      </c>
      <c r="AR15" s="70">
        <f>SUM(AN15:AQ15)</f>
        <v>10</v>
      </c>
    </row>
    <row r="16" spans="1:44" ht="13.5" customHeight="1">
      <c r="A16" s="1" t="s">
        <v>36</v>
      </c>
      <c r="B16" s="21">
        <v>14</v>
      </c>
      <c r="C16" s="22">
        <v>17</v>
      </c>
      <c r="D16" s="23">
        <v>15</v>
      </c>
      <c r="E16" s="15">
        <v>20</v>
      </c>
      <c r="F16" s="23">
        <v>20</v>
      </c>
      <c r="G16" s="23">
        <v>80.5</v>
      </c>
      <c r="H16" s="16">
        <f>(G16/95)*100</f>
        <v>84.73684210526315</v>
      </c>
      <c r="I16" s="17">
        <f>((B16+C16+D16)/60)*30+((H16/100)*65)+((Z16+AA16+AB16+AC16)/20)*5</f>
        <v>81.82894736842104</v>
      </c>
      <c r="J16" s="23">
        <v>15</v>
      </c>
      <c r="K16" s="23">
        <v>5</v>
      </c>
      <c r="L16" s="23">
        <v>17</v>
      </c>
      <c r="M16" s="15">
        <f>AR16</f>
        <v>10</v>
      </c>
      <c r="N16" s="23">
        <v>38.5</v>
      </c>
      <c r="O16" s="24">
        <v>75</v>
      </c>
      <c r="P16" s="23">
        <v>16</v>
      </c>
      <c r="Q16" s="16">
        <f>(((B16+C16+D16+E16+F16+N16+P16)/160)*30)+AR16+(J16+K16)/5+AL16+((H16+O16)/200)*50</f>
        <v>83.00523325358851</v>
      </c>
      <c r="R16" s="23">
        <v>15.8</v>
      </c>
      <c r="S16" s="23">
        <v>20</v>
      </c>
      <c r="T16" s="23"/>
      <c r="U16" s="23"/>
      <c r="V16" s="78">
        <v>5</v>
      </c>
      <c r="W16" s="24">
        <v>84</v>
      </c>
      <c r="X16" s="17">
        <f>AL16+((B16+C16+D16+E16+F16+L16+N16+P16+R16+S16)/220)*30+M16+((J16+V16*4)/40)*5+((H16*0.15)+(O16*0.15))+(W16*0.2)</f>
        <v>84.2218899521531</v>
      </c>
      <c r="Y16" s="25" t="s">
        <v>91</v>
      </c>
      <c r="Z16" s="26">
        <v>0</v>
      </c>
      <c r="AA16" s="22">
        <v>5</v>
      </c>
      <c r="AB16" s="22">
        <v>5</v>
      </c>
      <c r="AC16" s="22">
        <v>5</v>
      </c>
      <c r="AD16" s="14">
        <v>5</v>
      </c>
      <c r="AE16" s="14">
        <v>5</v>
      </c>
      <c r="AF16" s="22">
        <v>5</v>
      </c>
      <c r="AG16" s="22"/>
      <c r="AH16" s="22"/>
      <c r="AI16" s="22"/>
      <c r="AJ16" s="22"/>
      <c r="AK16" s="22"/>
      <c r="AL16" s="52">
        <f>(Z16+AA16+AB16+AC16+AD16+AE16+AF16+AG16+AH16+AI16+AJ16+AK16)/11</f>
        <v>2.727272727272727</v>
      </c>
      <c r="AM16" s="55" t="s">
        <v>81</v>
      </c>
      <c r="AN16" s="56">
        <v>2</v>
      </c>
      <c r="AO16" s="56">
        <v>2</v>
      </c>
      <c r="AP16" s="56">
        <v>2</v>
      </c>
      <c r="AQ16" s="57">
        <v>4</v>
      </c>
      <c r="AR16" s="70">
        <f>SUM(AN16:AQ16)</f>
        <v>10</v>
      </c>
    </row>
    <row r="17" spans="1:44" ht="13.5" customHeight="1">
      <c r="A17" s="1" t="s">
        <v>41</v>
      </c>
      <c r="B17" s="21">
        <v>17.5</v>
      </c>
      <c r="C17" s="22">
        <v>13</v>
      </c>
      <c r="D17" s="22">
        <v>17</v>
      </c>
      <c r="E17" s="15">
        <v>20</v>
      </c>
      <c r="F17" s="23">
        <v>19</v>
      </c>
      <c r="G17" s="23">
        <v>67.5</v>
      </c>
      <c r="H17" s="16">
        <f>(G17/95)*100</f>
        <v>71.05263157894737</v>
      </c>
      <c r="I17" s="17">
        <f>((B17+C17+D17)/60)*30+((H17/100)*65)+((Z17+AA17+AB17+AC17)/20)*5</f>
        <v>74.93421052631578</v>
      </c>
      <c r="J17" s="23">
        <v>14</v>
      </c>
      <c r="K17" s="23">
        <v>4</v>
      </c>
      <c r="L17" s="23">
        <v>18</v>
      </c>
      <c r="M17" s="15">
        <f>AR17</f>
        <v>10</v>
      </c>
      <c r="N17" s="23">
        <v>33</v>
      </c>
      <c r="O17" s="24">
        <v>59</v>
      </c>
      <c r="P17" s="23">
        <v>18</v>
      </c>
      <c r="Q17" s="16">
        <f>(((B17+C17+D17+E17+F17+N17+P17)/160)*30)+AR17+(J17+K17)/5+AL17+((H17+O17)/200)*50</f>
        <v>76.89440789473684</v>
      </c>
      <c r="R17" s="23">
        <v>13.9</v>
      </c>
      <c r="S17" s="23">
        <v>20</v>
      </c>
      <c r="T17" s="23"/>
      <c r="U17" s="23"/>
      <c r="V17" s="78">
        <v>4</v>
      </c>
      <c r="W17" s="24">
        <v>57</v>
      </c>
      <c r="X17" s="17">
        <f>AL17+((B17+C17+D17+E17+F17+L17+N17+P17+R17+S17)/220)*30+M17+((J17+V17*4)/40)*5+((H17*0.15)+(O17*0.15))+(W17*0.2)</f>
        <v>75.48516746411484</v>
      </c>
      <c r="Y17" s="25" t="s">
        <v>92</v>
      </c>
      <c r="Z17" s="26">
        <v>5</v>
      </c>
      <c r="AA17" s="22">
        <v>5</v>
      </c>
      <c r="AB17" s="22">
        <v>5</v>
      </c>
      <c r="AC17" s="22">
        <v>5</v>
      </c>
      <c r="AD17" s="14">
        <v>5</v>
      </c>
      <c r="AE17" s="14">
        <v>5</v>
      </c>
      <c r="AF17" s="22">
        <v>5</v>
      </c>
      <c r="AG17" s="22">
        <v>5</v>
      </c>
      <c r="AH17" s="22">
        <v>5</v>
      </c>
      <c r="AI17" s="22"/>
      <c r="AJ17" s="22">
        <v>5</v>
      </c>
      <c r="AK17" s="22">
        <v>5</v>
      </c>
      <c r="AL17" s="52">
        <f>(Z17+AA17+AB17+AC17+AD17+AE17+AF17+AG17+AH17+AI17+AJ17+AK17)/11</f>
        <v>5</v>
      </c>
      <c r="AM17" s="55" t="s">
        <v>85</v>
      </c>
      <c r="AN17" s="56">
        <v>2</v>
      </c>
      <c r="AO17" s="56">
        <v>2</v>
      </c>
      <c r="AP17" s="56">
        <v>2</v>
      </c>
      <c r="AQ17" s="57">
        <v>4</v>
      </c>
      <c r="AR17" s="70">
        <f>SUM(AN17:AQ17)</f>
        <v>10</v>
      </c>
    </row>
    <row r="18" spans="1:44" ht="13.5" customHeight="1">
      <c r="A18" s="2" t="s">
        <v>35</v>
      </c>
      <c r="B18" s="27">
        <v>19.5</v>
      </c>
      <c r="C18" s="28">
        <v>18</v>
      </c>
      <c r="D18" s="29">
        <v>18.5</v>
      </c>
      <c r="E18" s="87">
        <v>20</v>
      </c>
      <c r="F18" s="29">
        <v>22.5</v>
      </c>
      <c r="G18" s="29">
        <v>88.5</v>
      </c>
      <c r="H18" s="88">
        <f>(G18/95)*100</f>
        <v>93.15789473684211</v>
      </c>
      <c r="I18" s="86">
        <f>((B18+C18+D18)/60)*30+((H18/100)*65)+((Z18+AA18+AB18+AC18)/20)*5</f>
        <v>93.55263157894737</v>
      </c>
      <c r="J18" s="29">
        <v>20</v>
      </c>
      <c r="K18" s="29">
        <v>5</v>
      </c>
      <c r="L18" s="29">
        <v>19</v>
      </c>
      <c r="M18" s="87">
        <f>AR18</f>
        <v>10</v>
      </c>
      <c r="N18" s="29">
        <v>38.5</v>
      </c>
      <c r="O18" s="30">
        <v>89</v>
      </c>
      <c r="P18" s="29">
        <v>18</v>
      </c>
      <c r="Q18" s="88">
        <f>(((B18+C18+D18+E18+F18+N18+P18)/160)*30)+AR18+(J18+K18)/5+AL18+((H18+O18)/200)*50</f>
        <v>92.32924641148325</v>
      </c>
      <c r="R18" s="29">
        <v>14.5</v>
      </c>
      <c r="S18" s="29">
        <v>20</v>
      </c>
      <c r="T18" s="29"/>
      <c r="U18" s="29"/>
      <c r="V18" s="79">
        <v>5</v>
      </c>
      <c r="W18" s="30">
        <v>93</v>
      </c>
      <c r="X18" s="86">
        <f>AL18+((B18+C18+D18+E18+F18+L18+N18+P18+R18+S18)/220)*30+M18+((J18+V18*4)/40)*5+((H18*0.15)+(O18*0.15))+(W18*0.2)</f>
        <v>92.08277511961722</v>
      </c>
      <c r="Y18" s="31" t="s">
        <v>95</v>
      </c>
      <c r="Z18" s="32">
        <v>5</v>
      </c>
      <c r="AA18" s="28">
        <v>5</v>
      </c>
      <c r="AB18" s="28">
        <v>5</v>
      </c>
      <c r="AC18" s="28">
        <v>5</v>
      </c>
      <c r="AD18" s="89">
        <v>5</v>
      </c>
      <c r="AE18" s="89">
        <v>5</v>
      </c>
      <c r="AF18" s="28"/>
      <c r="AG18" s="28"/>
      <c r="AH18" s="28"/>
      <c r="AI18" s="28"/>
      <c r="AJ18" s="28"/>
      <c r="AK18" s="28"/>
      <c r="AL18" s="90">
        <f>(Z18+AA18+AB18+AC18+AD18+AE18+AF18+AG18+AH18+AI18+AJ18+AK18)/11</f>
        <v>2.727272727272727</v>
      </c>
      <c r="AM18" s="91" t="s">
        <v>74</v>
      </c>
      <c r="AN18" s="92">
        <v>2</v>
      </c>
      <c r="AO18" s="92">
        <v>2</v>
      </c>
      <c r="AP18" s="92">
        <v>2</v>
      </c>
      <c r="AQ18" s="93">
        <v>4</v>
      </c>
      <c r="AR18" s="94">
        <f>SUM(AN18:AQ18)</f>
        <v>10</v>
      </c>
    </row>
    <row r="19" spans="1:44" ht="13.5" customHeight="1">
      <c r="A19" s="95" t="s">
        <v>48</v>
      </c>
      <c r="B19" s="96">
        <v>9.5</v>
      </c>
      <c r="C19" s="97">
        <v>18.5</v>
      </c>
      <c r="D19" s="98">
        <v>16.5</v>
      </c>
      <c r="E19" s="98">
        <v>20</v>
      </c>
      <c r="F19" s="98">
        <v>16</v>
      </c>
      <c r="G19" s="98">
        <v>69.5</v>
      </c>
      <c r="H19" s="99">
        <f>(G19/95)*100</f>
        <v>73.15789473684211</v>
      </c>
      <c r="I19" s="99">
        <f>((B19+C19+D19)/60)*30+((H19/100)*65)+((Z19+AA19+AB19+AC19)/20)*5</f>
        <v>73.55263157894737</v>
      </c>
      <c r="J19" s="98">
        <v>20</v>
      </c>
      <c r="K19" s="98">
        <v>4</v>
      </c>
      <c r="L19" s="98">
        <v>17.5</v>
      </c>
      <c r="M19" s="98">
        <f>AR19</f>
        <v>8</v>
      </c>
      <c r="N19" s="98">
        <v>25</v>
      </c>
      <c r="O19" s="100">
        <v>46</v>
      </c>
      <c r="P19" s="98">
        <v>15.5</v>
      </c>
      <c r="Q19" s="99">
        <f>(((B19+C19+D19+E19+F19+N19+P19)/160)*30)+AR19+(J19+K19)/5+AL19+((H19+O19)/200)*50</f>
        <v>69.73151913875597</v>
      </c>
      <c r="R19" s="98">
        <v>17.2</v>
      </c>
      <c r="S19" s="98">
        <v>20</v>
      </c>
      <c r="T19" s="98"/>
      <c r="U19" s="98"/>
      <c r="V19" s="101">
        <v>4</v>
      </c>
      <c r="W19" s="100">
        <v>66</v>
      </c>
      <c r="X19" s="99">
        <f>AL19+((B19+C19+D19+E19+F19+L19+N19+P19+R19+S19)/220)*30+M19+((J19+V19*4)/40)*5+((H19*0.15)+(O19*0.15))+(W19*0.2)</f>
        <v>71.98732057416268</v>
      </c>
      <c r="Y19" s="102" t="s">
        <v>92</v>
      </c>
      <c r="Z19" s="103">
        <v>5</v>
      </c>
      <c r="AA19" s="97">
        <v>5</v>
      </c>
      <c r="AB19" s="97">
        <v>0</v>
      </c>
      <c r="AC19" s="97">
        <v>5</v>
      </c>
      <c r="AD19" s="97">
        <v>5</v>
      </c>
      <c r="AE19" s="97">
        <v>5</v>
      </c>
      <c r="AF19" s="97">
        <v>5</v>
      </c>
      <c r="AG19" s="97">
        <v>5</v>
      </c>
      <c r="AH19" s="97"/>
      <c r="AI19" s="97">
        <v>5</v>
      </c>
      <c r="AJ19" s="97">
        <v>4</v>
      </c>
      <c r="AK19" s="97">
        <v>5</v>
      </c>
      <c r="AL19" s="104">
        <f>(Z19+AA19+AB19+AC19+AD19+AE19+AF19+AG19+AH19+AI19+AJ19+AK19)/11</f>
        <v>4.454545454545454</v>
      </c>
      <c r="AM19" s="55" t="s">
        <v>74</v>
      </c>
      <c r="AN19" s="56">
        <v>2</v>
      </c>
      <c r="AO19" s="56">
        <v>0</v>
      </c>
      <c r="AP19" s="56">
        <v>2</v>
      </c>
      <c r="AQ19" s="57">
        <v>4</v>
      </c>
      <c r="AR19" s="70">
        <f>SUM(AN19:AQ19)</f>
        <v>8</v>
      </c>
    </row>
    <row r="20" spans="1:44" ht="13.5" customHeight="1">
      <c r="A20" s="3" t="s">
        <v>30</v>
      </c>
      <c r="B20" s="13">
        <v>15</v>
      </c>
      <c r="C20" s="14">
        <v>17.5</v>
      </c>
      <c r="D20" s="15">
        <v>15</v>
      </c>
      <c r="E20" s="15">
        <v>20</v>
      </c>
      <c r="F20" s="15">
        <v>21.5</v>
      </c>
      <c r="G20" s="15">
        <v>88</v>
      </c>
      <c r="H20" s="16">
        <f>(G20/95)*100</f>
        <v>92.63157894736842</v>
      </c>
      <c r="I20" s="16">
        <f>((B20+C20+D20)/60)*30+((H20/100)*65)+((Z20+AA20+AB20+AC20)/20)*5</f>
        <v>88.96052631578948</v>
      </c>
      <c r="J20" s="15">
        <v>16</v>
      </c>
      <c r="K20" s="15">
        <v>5</v>
      </c>
      <c r="L20" s="15">
        <v>19.5</v>
      </c>
      <c r="M20" s="15">
        <f>AR20</f>
        <v>10</v>
      </c>
      <c r="N20" s="15">
        <v>36</v>
      </c>
      <c r="O20" s="18">
        <v>89</v>
      </c>
      <c r="P20" s="15">
        <v>16</v>
      </c>
      <c r="Q20" s="16">
        <f>(((B20+C20+D20+E20+F20+N20+P20)/160)*30)+AR20+(J20+K20)/5+AL20+((H20+O20)/200)*50</f>
        <v>90.1363038277512</v>
      </c>
      <c r="R20" s="15">
        <v>13.2</v>
      </c>
      <c r="S20" s="15">
        <v>20</v>
      </c>
      <c r="T20" s="15"/>
      <c r="U20" s="15"/>
      <c r="V20" s="77">
        <v>5</v>
      </c>
      <c r="W20" s="18">
        <v>78</v>
      </c>
      <c r="X20" s="16">
        <f>AL20+((B20+C20+D20+E20+F20+L20+N20+P20+R20+S20)/220)*30+M20+((J20+V20*4)/40)*5+((H20*0.15)+(O20*0.15))+(W20*0.2)</f>
        <v>87.8492822966507</v>
      </c>
      <c r="Y20" s="19" t="s">
        <v>94</v>
      </c>
      <c r="Z20" s="20">
        <v>5</v>
      </c>
      <c r="AA20" s="14">
        <v>5</v>
      </c>
      <c r="AB20" s="14">
        <v>5</v>
      </c>
      <c r="AC20" s="14">
        <v>5</v>
      </c>
      <c r="AD20" s="14">
        <v>5</v>
      </c>
      <c r="AE20" s="14">
        <v>5</v>
      </c>
      <c r="AF20" s="14"/>
      <c r="AG20" s="14">
        <v>5</v>
      </c>
      <c r="AH20" s="14">
        <v>5</v>
      </c>
      <c r="AI20" s="14"/>
      <c r="AJ20" s="14"/>
      <c r="AK20" s="14">
        <v>5</v>
      </c>
      <c r="AL20" s="83">
        <f>(Z20+AA20+AB20+AC20+AD20+AE20+AF20+AG20+AH20+AI20+AJ20+AK20)/11</f>
        <v>4.090909090909091</v>
      </c>
      <c r="AM20" s="64" t="s">
        <v>74</v>
      </c>
      <c r="AN20" s="65">
        <v>2</v>
      </c>
      <c r="AO20" s="65">
        <v>2</v>
      </c>
      <c r="AP20" s="65">
        <v>2</v>
      </c>
      <c r="AQ20" s="66">
        <v>4</v>
      </c>
      <c r="AR20" s="74">
        <f>SUM(AN20:AQ20)</f>
        <v>10</v>
      </c>
    </row>
    <row r="21" spans="1:44" ht="13.5" customHeight="1">
      <c r="A21" s="1" t="s">
        <v>50</v>
      </c>
      <c r="B21" s="21">
        <v>18</v>
      </c>
      <c r="C21" s="22">
        <v>19</v>
      </c>
      <c r="D21" s="23">
        <v>17.5</v>
      </c>
      <c r="E21" s="15">
        <v>20</v>
      </c>
      <c r="F21" s="23">
        <v>20</v>
      </c>
      <c r="G21" s="23">
        <v>91</v>
      </c>
      <c r="H21" s="16">
        <f>(G21/95)*100</f>
        <v>95.78947368421052</v>
      </c>
      <c r="I21" s="17">
        <f>((B21+C21+D21)/60)*30+((H21/100)*65)+((Z21+AA21+AB21+AC21)/20)*5</f>
        <v>94.51315789473685</v>
      </c>
      <c r="J21" s="23">
        <v>20</v>
      </c>
      <c r="K21" s="23">
        <v>5</v>
      </c>
      <c r="L21" s="23">
        <v>18.5</v>
      </c>
      <c r="M21" s="15">
        <f>AR21</f>
        <v>10</v>
      </c>
      <c r="N21" s="23">
        <v>36</v>
      </c>
      <c r="O21" s="24">
        <v>86</v>
      </c>
      <c r="P21" s="23">
        <v>17</v>
      </c>
      <c r="Q21" s="16">
        <f>(((B21+C21+D21+E21+F21+N21+P21)/160)*30)+AR21+(J21+K21)/5+AL21+((H21+O21)/200)*50</f>
        <v>93.55816387559808</v>
      </c>
      <c r="R21" s="23">
        <v>17.2</v>
      </c>
      <c r="S21" s="23">
        <v>20</v>
      </c>
      <c r="T21" s="23"/>
      <c r="U21" s="23"/>
      <c r="V21" s="78">
        <v>5</v>
      </c>
      <c r="W21" s="24">
        <v>79</v>
      </c>
      <c r="X21" s="17">
        <f>AL21+((B21+C21+D21+E21+F21+L21+N21+P21+R21+S21)/220)*30+M21+((J21+V21*4)/40)*5+((H21*0.15)+(O21*0.15))+(W21*0.2)</f>
        <v>91.23205741626793</v>
      </c>
      <c r="Y21" s="25" t="s">
        <v>93</v>
      </c>
      <c r="Z21" s="26">
        <v>5</v>
      </c>
      <c r="AA21" s="22">
        <v>5</v>
      </c>
      <c r="AB21" s="22">
        <v>5</v>
      </c>
      <c r="AC21" s="22">
        <v>5</v>
      </c>
      <c r="AD21" s="14">
        <v>5</v>
      </c>
      <c r="AE21" s="22">
        <v>5</v>
      </c>
      <c r="AF21" s="22">
        <v>5</v>
      </c>
      <c r="AG21" s="22">
        <v>5</v>
      </c>
      <c r="AH21" s="22">
        <v>5</v>
      </c>
      <c r="AI21" s="22">
        <v>5</v>
      </c>
      <c r="AJ21" s="22">
        <v>5</v>
      </c>
      <c r="AK21" s="22">
        <v>5</v>
      </c>
      <c r="AL21" s="52">
        <f>(Z21+AA21+AB21+AC21+AD21+AE21+AF21+AG21+AH21+AI21+AJ21+AK21)/11</f>
        <v>5.454545454545454</v>
      </c>
      <c r="AM21" s="55" t="s">
        <v>75</v>
      </c>
      <c r="AN21" s="56">
        <v>2</v>
      </c>
      <c r="AO21" s="56">
        <v>2</v>
      </c>
      <c r="AP21" s="56">
        <v>2</v>
      </c>
      <c r="AQ21" s="57">
        <v>4</v>
      </c>
      <c r="AR21" s="70">
        <f>SUM(AN21:AQ21)</f>
        <v>10</v>
      </c>
    </row>
    <row r="22" spans="1:44" ht="13.5" customHeight="1">
      <c r="A22" s="1" t="s">
        <v>45</v>
      </c>
      <c r="B22" s="21">
        <v>20</v>
      </c>
      <c r="C22" s="22">
        <v>19.5</v>
      </c>
      <c r="D22" s="23">
        <v>17</v>
      </c>
      <c r="E22" s="15">
        <v>20</v>
      </c>
      <c r="F22" s="23">
        <v>23</v>
      </c>
      <c r="G22" s="23">
        <v>80</v>
      </c>
      <c r="H22" s="16">
        <f>(G22/95)*100</f>
        <v>84.21052631578947</v>
      </c>
      <c r="I22" s="17">
        <f>((B22+C22+D22)/60)*30+((H22/100)*65)+((Z22+AA22+AB22+AC22)/20)*5</f>
        <v>87.98684210526315</v>
      </c>
      <c r="J22" s="23"/>
      <c r="K22" s="23">
        <v>5</v>
      </c>
      <c r="L22" s="23">
        <v>20</v>
      </c>
      <c r="M22" s="15">
        <f>AR22</f>
        <v>10</v>
      </c>
      <c r="N22" s="23">
        <v>39</v>
      </c>
      <c r="O22" s="24">
        <v>72</v>
      </c>
      <c r="P22" s="23">
        <v>20</v>
      </c>
      <c r="Q22" s="16">
        <f>(((B22+C22+D22+E22+F22+N22+P22)/160)*30)+AR22+(J22+K22)/5+AL22+((H22+O22)/200)*50</f>
        <v>84.31683612440192</v>
      </c>
      <c r="R22" s="23">
        <v>17.8</v>
      </c>
      <c r="S22" s="23">
        <v>20</v>
      </c>
      <c r="T22" s="23"/>
      <c r="U22" s="23"/>
      <c r="V22" s="78">
        <v>5</v>
      </c>
      <c r="W22" s="24">
        <v>51</v>
      </c>
      <c r="X22" s="17">
        <f>AL22+((B22+C22+D22+E22+F22+L22+N22+P22+R22+S22)/220)*30+M22+((J22+V22*4)/40)*5+((H22*0.15)+(O22*0.15))+(W22*0.2)</f>
        <v>80.17248803827752</v>
      </c>
      <c r="Y22" s="25" t="s">
        <v>90</v>
      </c>
      <c r="Z22" s="26">
        <v>5</v>
      </c>
      <c r="AA22" s="22">
        <v>5</v>
      </c>
      <c r="AB22" s="22">
        <v>5</v>
      </c>
      <c r="AC22" s="22">
        <v>5</v>
      </c>
      <c r="AD22" s="14">
        <v>5</v>
      </c>
      <c r="AE22" s="22">
        <v>5</v>
      </c>
      <c r="AF22" s="22">
        <v>5</v>
      </c>
      <c r="AG22" s="22">
        <v>5</v>
      </c>
      <c r="AH22" s="22"/>
      <c r="AI22" s="22"/>
      <c r="AJ22" s="22">
        <v>5</v>
      </c>
      <c r="AK22" s="22">
        <v>5</v>
      </c>
      <c r="AL22" s="52">
        <f>(Z22+AA22+AB22+AC22+AD22+AE22+AF22+AG22+AH22+AI22+AJ22+AK22)/11</f>
        <v>4.545454545454546</v>
      </c>
      <c r="AM22" s="55" t="s">
        <v>83</v>
      </c>
      <c r="AN22" s="56">
        <v>2</v>
      </c>
      <c r="AO22" s="56">
        <v>2</v>
      </c>
      <c r="AP22" s="56">
        <v>2</v>
      </c>
      <c r="AQ22" s="57">
        <v>4</v>
      </c>
      <c r="AR22" s="70">
        <f>SUM(AN22:AQ22)</f>
        <v>10</v>
      </c>
    </row>
    <row r="23" spans="1:44" ht="13.5" customHeight="1" hidden="1">
      <c r="A23" s="1" t="s">
        <v>34</v>
      </c>
      <c r="B23" s="21">
        <v>13</v>
      </c>
      <c r="C23" s="22">
        <v>18</v>
      </c>
      <c r="D23" s="23">
        <v>16</v>
      </c>
      <c r="E23" s="15"/>
      <c r="F23" s="23"/>
      <c r="G23" s="23"/>
      <c r="H23" s="16"/>
      <c r="I23" s="17"/>
      <c r="J23" s="23"/>
      <c r="K23" s="23"/>
      <c r="L23" s="23"/>
      <c r="M23" s="15"/>
      <c r="N23" s="23"/>
      <c r="O23" s="24"/>
      <c r="P23" s="23"/>
      <c r="Q23" s="16"/>
      <c r="R23" s="23"/>
      <c r="S23" s="23"/>
      <c r="T23" s="23"/>
      <c r="U23" s="23"/>
      <c r="V23" s="78"/>
      <c r="W23" s="24"/>
      <c r="X23" s="17">
        <f>AL23+((B23+C23+D23+E23+F23+L23+N23+P23+R23+S23)/220)*30+M23+((J23+V23*4)/40)*5+((H23*0.15)+(O23*0.15))+(W23*0.2)</f>
        <v>9.59090909090909</v>
      </c>
      <c r="Y23" s="25"/>
      <c r="Z23" s="26">
        <v>5</v>
      </c>
      <c r="AA23" s="22">
        <v>5</v>
      </c>
      <c r="AB23" s="22">
        <v>5</v>
      </c>
      <c r="AC23" s="22">
        <v>5</v>
      </c>
      <c r="AD23" s="14">
        <v>5</v>
      </c>
      <c r="AE23" s="22">
        <v>5</v>
      </c>
      <c r="AF23" s="22"/>
      <c r="AG23" s="22"/>
      <c r="AH23" s="22"/>
      <c r="AI23" s="22"/>
      <c r="AJ23" s="22"/>
      <c r="AK23" s="22">
        <v>5</v>
      </c>
      <c r="AL23" s="52">
        <f>(Z23+AA23+AB23+AC23+AD23+AE23+AF23+AG23+AH23+AI23+AJ23+AK23)/11</f>
        <v>3.1818181818181817</v>
      </c>
      <c r="AM23" s="55"/>
      <c r="AN23" s="56"/>
      <c r="AO23" s="56"/>
      <c r="AP23" s="56"/>
      <c r="AQ23" s="57"/>
      <c r="AR23" s="70">
        <f>SUM(AN23:AQ23)</f>
        <v>0</v>
      </c>
    </row>
    <row r="24" spans="1:44" ht="13.5" customHeight="1">
      <c r="A24" s="1" t="s">
        <v>44</v>
      </c>
      <c r="B24" s="21">
        <v>15</v>
      </c>
      <c r="C24" s="22">
        <v>17</v>
      </c>
      <c r="D24" s="23">
        <v>16</v>
      </c>
      <c r="E24" s="15">
        <v>20</v>
      </c>
      <c r="F24" s="23">
        <v>20</v>
      </c>
      <c r="G24" s="23">
        <v>81</v>
      </c>
      <c r="H24" s="16">
        <f>(G24/95)*100</f>
        <v>85.26315789473684</v>
      </c>
      <c r="I24" s="17">
        <f>((B24+C24+D24)/60)*30+((H24/100)*65)+((Z24+AA24+AB24+AC24)/20)*5</f>
        <v>84.42105263157895</v>
      </c>
      <c r="J24" s="23">
        <v>18</v>
      </c>
      <c r="K24" s="23">
        <v>5</v>
      </c>
      <c r="L24" s="23">
        <v>16.5</v>
      </c>
      <c r="M24" s="15">
        <f>AR24</f>
        <v>10</v>
      </c>
      <c r="N24" s="23">
        <v>32</v>
      </c>
      <c r="O24" s="24">
        <v>65</v>
      </c>
      <c r="P24" s="23">
        <v>15.5</v>
      </c>
      <c r="Q24" s="16">
        <f>(((B24+C24+D24+E24+F24+N24+P24)/160)*30)+AR24+(J24+K24)/5+AL24+((H24+O24)/200)*50</f>
        <v>82.11749401913875</v>
      </c>
      <c r="R24" s="23">
        <v>16.5</v>
      </c>
      <c r="S24" s="23">
        <v>20</v>
      </c>
      <c r="T24" s="23"/>
      <c r="U24" s="23"/>
      <c r="V24" s="78">
        <v>5</v>
      </c>
      <c r="W24" s="24">
        <v>71</v>
      </c>
      <c r="X24" s="17">
        <f>AL24+((B24+C24+D24+E24+F24+L24+N24+P24+R24+S24)/220)*30+M24+((J24+V24*4)/40)*5+((H24*0.15)+(O24*0.15))+(W24*0.2)</f>
        <v>81.73947368421052</v>
      </c>
      <c r="Y24" s="25" t="s">
        <v>91</v>
      </c>
      <c r="Z24" s="26">
        <v>5</v>
      </c>
      <c r="AA24" s="22">
        <v>5</v>
      </c>
      <c r="AB24" s="22">
        <v>5</v>
      </c>
      <c r="AC24" s="22">
        <v>5</v>
      </c>
      <c r="AD24" s="14">
        <v>5</v>
      </c>
      <c r="AE24" s="22">
        <v>5</v>
      </c>
      <c r="AF24" s="22">
        <v>5</v>
      </c>
      <c r="AG24" s="22"/>
      <c r="AH24" s="22">
        <v>5</v>
      </c>
      <c r="AI24" s="22"/>
      <c r="AJ24" s="22">
        <v>5</v>
      </c>
      <c r="AK24" s="22">
        <v>5</v>
      </c>
      <c r="AL24" s="52">
        <f>(Z24+AA24+AB24+AC24+AD24+AE24+AF24+AG24+AH24+AI24+AJ24+AK24)/11</f>
        <v>4.545454545454546</v>
      </c>
      <c r="AM24" s="55" t="s">
        <v>80</v>
      </c>
      <c r="AN24" s="56">
        <v>2</v>
      </c>
      <c r="AO24" s="56">
        <v>2</v>
      </c>
      <c r="AP24" s="56">
        <v>2</v>
      </c>
      <c r="AQ24" s="57">
        <v>4</v>
      </c>
      <c r="AR24" s="70">
        <f>SUM(AN24:AQ24)</f>
        <v>10</v>
      </c>
    </row>
    <row r="25" spans="1:44" ht="13.5" customHeight="1">
      <c r="A25" s="1" t="s">
        <v>53</v>
      </c>
      <c r="B25" s="21">
        <v>19</v>
      </c>
      <c r="C25" s="22">
        <v>16.5</v>
      </c>
      <c r="D25" s="23">
        <v>14.5</v>
      </c>
      <c r="E25" s="15">
        <v>20</v>
      </c>
      <c r="F25" s="23">
        <v>17.5</v>
      </c>
      <c r="G25" s="23">
        <v>80</v>
      </c>
      <c r="H25" s="16">
        <f>(G25/95)*100</f>
        <v>84.21052631578947</v>
      </c>
      <c r="I25" s="17">
        <f>((B25+C25+D25)/60)*30+((H25/100)*65)+((Z25+AA25+AB25+AC25)/20)*5</f>
        <v>84.73684210526315</v>
      </c>
      <c r="J25" s="23">
        <v>18</v>
      </c>
      <c r="K25" s="23">
        <v>5</v>
      </c>
      <c r="L25" s="23">
        <v>15.5</v>
      </c>
      <c r="M25" s="15">
        <f>AR25</f>
        <v>10</v>
      </c>
      <c r="N25" s="23">
        <v>36.5</v>
      </c>
      <c r="O25" s="24">
        <v>64</v>
      </c>
      <c r="P25" s="23">
        <v>16</v>
      </c>
      <c r="Q25" s="16">
        <f>(((B25+C25+D25+E25+F25+N25+P25)/160)*30)+AR25+(J25+K25)/5+AL25+((H25+O25)/200)*50</f>
        <v>82.99354066985646</v>
      </c>
      <c r="R25" s="23">
        <v>15.2</v>
      </c>
      <c r="S25" s="23">
        <v>20</v>
      </c>
      <c r="T25" s="23"/>
      <c r="U25" s="23"/>
      <c r="V25" s="78">
        <v>5</v>
      </c>
      <c r="W25" s="24">
        <v>74</v>
      </c>
      <c r="X25" s="17">
        <f>AL25+((B25+C25+D25+E25+F25+L25+N25+P25+R25+S25)/220)*30+M25+((J25+V25*4)/40)*5+((H25*0.15)+(O25*0.15))+(W25*0.2)</f>
        <v>82.87703349282296</v>
      </c>
      <c r="Y25" s="25" t="s">
        <v>91</v>
      </c>
      <c r="Z25" s="26">
        <v>5</v>
      </c>
      <c r="AA25" s="22">
        <v>5</v>
      </c>
      <c r="AB25" s="22">
        <v>5</v>
      </c>
      <c r="AC25" s="22">
        <v>5</v>
      </c>
      <c r="AD25" s="14">
        <v>5</v>
      </c>
      <c r="AE25" s="22">
        <v>5</v>
      </c>
      <c r="AF25" s="22">
        <v>5</v>
      </c>
      <c r="AG25" s="22">
        <v>5</v>
      </c>
      <c r="AH25" s="22">
        <v>6</v>
      </c>
      <c r="AI25" s="22"/>
      <c r="AJ25" s="22">
        <v>5</v>
      </c>
      <c r="AK25" s="22">
        <v>5</v>
      </c>
      <c r="AL25" s="52">
        <f>(Z25+AA25+AB25+AC25+AD25+AE25+AF25+AG25+AH25+AI25+AJ25+AK25)/11</f>
        <v>5.090909090909091</v>
      </c>
      <c r="AM25" s="55" t="s">
        <v>80</v>
      </c>
      <c r="AN25" s="56">
        <v>2</v>
      </c>
      <c r="AO25" s="56">
        <v>2</v>
      </c>
      <c r="AP25" s="56">
        <v>2</v>
      </c>
      <c r="AQ25" s="57">
        <v>4</v>
      </c>
      <c r="AR25" s="70">
        <f>SUM(AN25:AQ25)</f>
        <v>10</v>
      </c>
    </row>
    <row r="26" spans="1:44" ht="13.5" customHeight="1">
      <c r="A26" s="1" t="s">
        <v>40</v>
      </c>
      <c r="B26" s="21">
        <v>17.5</v>
      </c>
      <c r="C26" s="22">
        <v>15.5</v>
      </c>
      <c r="D26" s="23">
        <v>16</v>
      </c>
      <c r="E26" s="15">
        <v>20</v>
      </c>
      <c r="F26" s="23">
        <v>19</v>
      </c>
      <c r="G26" s="23">
        <v>85.5</v>
      </c>
      <c r="H26" s="16">
        <f>(G26/95)*100</f>
        <v>90</v>
      </c>
      <c r="I26" s="17">
        <f>((B26+C26+D26)/60)*30+((H26/100)*65)+((Z26+AA26+AB26+AC26)/20)*5</f>
        <v>88</v>
      </c>
      <c r="J26" s="23">
        <v>14</v>
      </c>
      <c r="K26" s="23">
        <v>5</v>
      </c>
      <c r="L26" s="23">
        <v>13</v>
      </c>
      <c r="M26" s="15">
        <f>AR26</f>
        <v>10</v>
      </c>
      <c r="N26" s="23">
        <v>34.5</v>
      </c>
      <c r="O26" s="24">
        <v>71</v>
      </c>
      <c r="P26" s="23">
        <v>19</v>
      </c>
      <c r="Q26" s="16">
        <f>(((B26+C26+D26+E26+F26+N26+P26)/160)*30)+AR26+(J26+K26)/5+AL26+((H26+O26)/200)*50</f>
        <v>85.03579545454545</v>
      </c>
      <c r="R26" s="23">
        <v>19.1</v>
      </c>
      <c r="S26" s="23">
        <v>20</v>
      </c>
      <c r="T26" s="23"/>
      <c r="U26" s="23"/>
      <c r="V26" s="78">
        <v>5</v>
      </c>
      <c r="W26" s="24">
        <v>72</v>
      </c>
      <c r="X26" s="17">
        <f>AL26+((B26+C26+D26+E26+F26+L26+N26+P26+R26+S26)/220)*30+M26+((J26+V26*4)/40)*5+((H26*0.15)+(O26*0.15))+(W26*0.2)</f>
        <v>83.65454545454546</v>
      </c>
      <c r="Y26" s="25" t="s">
        <v>91</v>
      </c>
      <c r="Z26" s="26">
        <v>5</v>
      </c>
      <c r="AA26" s="22">
        <v>5</v>
      </c>
      <c r="AB26" s="22">
        <v>5</v>
      </c>
      <c r="AC26" s="22">
        <v>5</v>
      </c>
      <c r="AD26" s="14">
        <v>5</v>
      </c>
      <c r="AE26" s="22">
        <v>4</v>
      </c>
      <c r="AF26" s="22">
        <v>5</v>
      </c>
      <c r="AG26" s="22">
        <v>5</v>
      </c>
      <c r="AH26" s="22">
        <v>5</v>
      </c>
      <c r="AI26" s="22"/>
      <c r="AJ26" s="22"/>
      <c r="AK26" s="22">
        <v>5</v>
      </c>
      <c r="AL26" s="52">
        <f>(Z26+AA26+AB26+AC26+AD26+AE26+AF26+AG26+AH26+AI26+AJ26+AK26)/11</f>
        <v>4.454545454545454</v>
      </c>
      <c r="AM26" s="55" t="s">
        <v>74</v>
      </c>
      <c r="AN26" s="56">
        <v>2</v>
      </c>
      <c r="AO26" s="56">
        <v>2</v>
      </c>
      <c r="AP26" s="56">
        <v>2</v>
      </c>
      <c r="AQ26" s="57">
        <v>4</v>
      </c>
      <c r="AR26" s="70">
        <f>SUM(AN26:AQ26)</f>
        <v>10</v>
      </c>
    </row>
    <row r="27" spans="1:44" ht="13.5" customHeight="1">
      <c r="A27" s="1" t="s">
        <v>37</v>
      </c>
      <c r="B27" s="21">
        <v>16.5</v>
      </c>
      <c r="C27" s="22">
        <v>16</v>
      </c>
      <c r="D27" s="23">
        <v>18</v>
      </c>
      <c r="E27" s="15">
        <v>20</v>
      </c>
      <c r="F27" s="23">
        <v>19</v>
      </c>
      <c r="G27" s="23">
        <v>62</v>
      </c>
      <c r="H27" s="16">
        <f>(G27/95)*100</f>
        <v>65.26315789473685</v>
      </c>
      <c r="I27" s="17">
        <f>((B27+C27+D27)/60)*30+((H27/100)*65)+((Z27+AA27+AB27+AC27)/20)*5</f>
        <v>72.67105263157896</v>
      </c>
      <c r="J27" s="23">
        <v>16</v>
      </c>
      <c r="K27" s="23">
        <v>5</v>
      </c>
      <c r="L27" s="23">
        <v>18.5</v>
      </c>
      <c r="M27" s="15">
        <f>AR27</f>
        <v>10</v>
      </c>
      <c r="N27" s="23">
        <v>38.5</v>
      </c>
      <c r="O27" s="24">
        <v>87</v>
      </c>
      <c r="P27" s="23">
        <v>19</v>
      </c>
      <c r="Q27" s="16">
        <f>(((B27+C27+D27+E27+F27+N27+P27)/160)*30)+AR27+(J27+K27)/5+AL27+((H27+O27)/200)*50</f>
        <v>83.9191985645933</v>
      </c>
      <c r="R27" s="23">
        <v>16.5</v>
      </c>
      <c r="S27" s="23">
        <v>20</v>
      </c>
      <c r="T27" s="23"/>
      <c r="U27" s="23"/>
      <c r="V27" s="78">
        <v>5</v>
      </c>
      <c r="W27" s="24">
        <v>74</v>
      </c>
      <c r="X27" s="17">
        <f>AL27+((B27+C27+D27+E27+F27+L27+N27+P27+R27+S27)/220)*30+M27+((J27+V27*4)/40)*5+((H27*0.15)+(O27*0.15))+(W27*0.2)</f>
        <v>83.77583732057415</v>
      </c>
      <c r="Y27" s="25" t="s">
        <v>91</v>
      </c>
      <c r="Z27" s="26">
        <v>5</v>
      </c>
      <c r="AA27" s="22">
        <v>5</v>
      </c>
      <c r="AB27" s="22">
        <v>5</v>
      </c>
      <c r="AC27" s="22">
        <v>5</v>
      </c>
      <c r="AD27" s="14">
        <v>5</v>
      </c>
      <c r="AE27" s="22">
        <v>5</v>
      </c>
      <c r="AF27" s="22">
        <v>5</v>
      </c>
      <c r="AG27" s="22">
        <v>5</v>
      </c>
      <c r="AH27" s="22"/>
      <c r="AI27" s="22"/>
      <c r="AJ27" s="22">
        <v>5</v>
      </c>
      <c r="AK27" s="22"/>
      <c r="AL27" s="52">
        <f>(Z27+AA27+AB27+AC27+AD27+AE27+AF27+AG27+AH27+AI27+AJ27+AK27)/11</f>
        <v>4.090909090909091</v>
      </c>
      <c r="AM27" s="55" t="s">
        <v>84</v>
      </c>
      <c r="AN27" s="56">
        <v>2</v>
      </c>
      <c r="AO27" s="56">
        <v>2</v>
      </c>
      <c r="AP27" s="56">
        <v>2</v>
      </c>
      <c r="AQ27" s="57">
        <v>4</v>
      </c>
      <c r="AR27" s="70">
        <f>SUM(AN27:AQ27)</f>
        <v>10</v>
      </c>
    </row>
    <row r="28" spans="1:44" ht="13.5" customHeight="1">
      <c r="A28" s="1" t="s">
        <v>52</v>
      </c>
      <c r="B28" s="21">
        <v>13</v>
      </c>
      <c r="C28" s="22">
        <v>17</v>
      </c>
      <c r="D28" s="23">
        <v>12</v>
      </c>
      <c r="E28" s="15">
        <v>20</v>
      </c>
      <c r="F28" s="23">
        <v>20</v>
      </c>
      <c r="G28" s="23">
        <v>75.5</v>
      </c>
      <c r="H28" s="16">
        <f>(G28/95)*100</f>
        <v>79.47368421052632</v>
      </c>
      <c r="I28" s="17">
        <f>((B28+C28+D28)/60)*30+((H28/100)*65)+((Z28+AA28+AB28+AC28)/20)*5</f>
        <v>73.90789473684211</v>
      </c>
      <c r="J28" s="23">
        <v>20</v>
      </c>
      <c r="K28" s="23">
        <v>5</v>
      </c>
      <c r="L28" s="23">
        <v>13.5</v>
      </c>
      <c r="M28" s="15">
        <f>AR28</f>
        <v>10</v>
      </c>
      <c r="N28" s="23">
        <v>29</v>
      </c>
      <c r="O28" s="24">
        <v>81</v>
      </c>
      <c r="P28" s="23">
        <v>18.5</v>
      </c>
      <c r="Q28" s="16">
        <f>(((B28+C28+D28+E28+F28+N28+P28)/160)*30)+AR28+(J28+K28)/5+AL28+((H28+O28)/200)*50</f>
        <v>82.58148923444975</v>
      </c>
      <c r="R28" s="23">
        <v>15.8</v>
      </c>
      <c r="S28" s="23">
        <v>20</v>
      </c>
      <c r="T28" s="23"/>
      <c r="U28" s="23"/>
      <c r="V28" s="78">
        <v>4</v>
      </c>
      <c r="W28" s="24">
        <v>70</v>
      </c>
      <c r="X28" s="17">
        <f>AL28+((B28+C28+D28+E28+F28+L28+N28+P28+R28+S28)/220)*30+M28+((J28+V28*4)/40)*5+((H28*0.15)+(O28*0.15))+(W28*0.2)</f>
        <v>80.13468899521531</v>
      </c>
      <c r="Y28" s="25" t="s">
        <v>90</v>
      </c>
      <c r="Z28" s="26">
        <v>0</v>
      </c>
      <c r="AA28" s="22">
        <v>0</v>
      </c>
      <c r="AB28" s="22">
        <v>5</v>
      </c>
      <c r="AC28" s="22"/>
      <c r="AD28" s="14">
        <v>5</v>
      </c>
      <c r="AE28" s="22"/>
      <c r="AF28" s="22">
        <v>5</v>
      </c>
      <c r="AG28" s="22">
        <v>5</v>
      </c>
      <c r="AH28" s="22"/>
      <c r="AI28" s="22">
        <v>5</v>
      </c>
      <c r="AJ28" s="22">
        <v>5</v>
      </c>
      <c r="AK28" s="22">
        <v>5</v>
      </c>
      <c r="AL28" s="52">
        <f>(Z28+AA28+AB28+AC28+AD28+AE28+AF28+AG28+AH28+AI28+AJ28+AK28)/11</f>
        <v>3.1818181818181817</v>
      </c>
      <c r="AM28" s="55" t="s">
        <v>79</v>
      </c>
      <c r="AN28" s="56">
        <v>2</v>
      </c>
      <c r="AO28" s="56">
        <v>2</v>
      </c>
      <c r="AP28" s="56">
        <v>2</v>
      </c>
      <c r="AQ28" s="57">
        <v>4</v>
      </c>
      <c r="AR28" s="70">
        <f>SUM(AN28:AQ28)</f>
        <v>10</v>
      </c>
    </row>
    <row r="29" spans="1:44" ht="13.5" customHeight="1">
      <c r="A29" s="1" t="s">
        <v>43</v>
      </c>
      <c r="B29" s="21">
        <v>19</v>
      </c>
      <c r="C29" s="22">
        <v>17.5</v>
      </c>
      <c r="D29" s="23">
        <v>18</v>
      </c>
      <c r="E29" s="15">
        <v>20</v>
      </c>
      <c r="F29" s="23">
        <v>21</v>
      </c>
      <c r="G29" s="23">
        <v>84.5</v>
      </c>
      <c r="H29" s="16">
        <f>(G29/95)*100</f>
        <v>88.94736842105263</v>
      </c>
      <c r="I29" s="17">
        <f>((B29+C29+D29)/60)*30+((H29/100)*65)+((Z29+AA29+AB29+AC29)/20)*5</f>
        <v>90.06578947368422</v>
      </c>
      <c r="J29" s="23">
        <v>20</v>
      </c>
      <c r="K29" s="23">
        <v>5</v>
      </c>
      <c r="L29" s="23">
        <v>19</v>
      </c>
      <c r="M29" s="15">
        <f>AR29</f>
        <v>10</v>
      </c>
      <c r="N29" s="23">
        <v>34.5</v>
      </c>
      <c r="O29" s="24">
        <v>79</v>
      </c>
      <c r="P29" s="23">
        <v>17.5</v>
      </c>
      <c r="Q29" s="16">
        <f>(((B29+C29+D29+E29+F29+N29+P29)/160)*30)+AR29+(J29+K29)/5+AL29+((H29+O29)/200)*50</f>
        <v>89.18854665071771</v>
      </c>
      <c r="R29" s="23">
        <v>20</v>
      </c>
      <c r="S29" s="23"/>
      <c r="T29" s="23"/>
      <c r="U29" s="23"/>
      <c r="V29" s="78">
        <v>5</v>
      </c>
      <c r="W29" s="24">
        <v>88</v>
      </c>
      <c r="X29" s="17">
        <f>AL29+((B29+C29+D29+E29+F29+L29+N29+P29+R29+S29)/220)*30+M29+((J29+V29*4)/40)*5+((H29*0.15)+(O29*0.15))+(W29*0.2)</f>
        <v>87.76937799043063</v>
      </c>
      <c r="Y29" s="25" t="s">
        <v>94</v>
      </c>
      <c r="Z29" s="26">
        <v>5</v>
      </c>
      <c r="AA29" s="22">
        <v>5</v>
      </c>
      <c r="AB29" s="22">
        <v>5</v>
      </c>
      <c r="AC29" s="22">
        <v>5</v>
      </c>
      <c r="AD29" s="14"/>
      <c r="AE29" s="22">
        <v>5</v>
      </c>
      <c r="AF29" s="22">
        <v>5</v>
      </c>
      <c r="AG29" s="22"/>
      <c r="AH29" s="22">
        <v>5</v>
      </c>
      <c r="AI29" s="22">
        <v>5</v>
      </c>
      <c r="AJ29" s="22">
        <v>5</v>
      </c>
      <c r="AK29" s="22">
        <v>5</v>
      </c>
      <c r="AL29" s="52">
        <f>(Z29+AA29+AB29+AC29+AD29+AE29+AF29+AG29+AH29+AI29+AJ29+AK29)/11</f>
        <v>4.545454545454546</v>
      </c>
      <c r="AM29" s="55" t="s">
        <v>76</v>
      </c>
      <c r="AN29" s="56">
        <v>2</v>
      </c>
      <c r="AO29" s="56">
        <v>2</v>
      </c>
      <c r="AP29" s="56">
        <v>2</v>
      </c>
      <c r="AQ29" s="57">
        <v>4</v>
      </c>
      <c r="AR29" s="70">
        <f>SUM(AN29:AQ29)</f>
        <v>10</v>
      </c>
    </row>
    <row r="30" spans="1:44" ht="13.5" customHeight="1">
      <c r="A30" s="1" t="s">
        <v>56</v>
      </c>
      <c r="B30" s="21">
        <v>17</v>
      </c>
      <c r="C30" s="22">
        <v>19</v>
      </c>
      <c r="D30" s="23">
        <v>16</v>
      </c>
      <c r="E30" s="15">
        <v>20</v>
      </c>
      <c r="F30" s="23">
        <v>20.5</v>
      </c>
      <c r="G30" s="23">
        <v>89</v>
      </c>
      <c r="H30" s="16">
        <f>(G30/95)*100</f>
        <v>93.6842105263158</v>
      </c>
      <c r="I30" s="17">
        <f>((B30+C30+D30)/60)*30+((H30/100)*65)+((Z30+AA30+AB30+AC30)/20)*5</f>
        <v>91.89473684210526</v>
      </c>
      <c r="J30" s="23">
        <v>16</v>
      </c>
      <c r="K30" s="23">
        <v>5</v>
      </c>
      <c r="L30" s="23">
        <v>19</v>
      </c>
      <c r="M30" s="15">
        <f>AR30</f>
        <v>10</v>
      </c>
      <c r="N30" s="23">
        <v>32</v>
      </c>
      <c r="O30" s="24">
        <v>83</v>
      </c>
      <c r="P30" s="23">
        <v>16.5</v>
      </c>
      <c r="Q30" s="16">
        <f>(((B30+C30+D30+E30+F30+N30+P30)/160)*30)+AR30+(J30+K30)/5+AL30+((H30+O30)/200)*50</f>
        <v>89.3540071770335</v>
      </c>
      <c r="R30" s="23">
        <v>18.5</v>
      </c>
      <c r="S30" s="23">
        <v>20</v>
      </c>
      <c r="T30" s="23"/>
      <c r="U30" s="23"/>
      <c r="V30" s="78">
        <v>4</v>
      </c>
      <c r="W30" s="24">
        <v>85</v>
      </c>
      <c r="X30" s="17">
        <f>AL30+((B30+C30+D30+E30+F30+L30+N30+P30+R30+S30)/220)*30+M30+((J30+V30*4)/40)*5+((H30*0.15)+(O30*0.15))+(W30*0.2)</f>
        <v>89.11626794258373</v>
      </c>
      <c r="Y30" s="25" t="s">
        <v>94</v>
      </c>
      <c r="Z30" s="26">
        <v>5</v>
      </c>
      <c r="AA30" s="22">
        <v>5</v>
      </c>
      <c r="AB30" s="22">
        <v>5</v>
      </c>
      <c r="AC30" s="22">
        <v>5</v>
      </c>
      <c r="AD30" s="14">
        <v>5</v>
      </c>
      <c r="AE30" s="22">
        <v>5</v>
      </c>
      <c r="AF30" s="22"/>
      <c r="AG30" s="22">
        <v>5</v>
      </c>
      <c r="AH30" s="22">
        <v>5</v>
      </c>
      <c r="AI30" s="22"/>
      <c r="AJ30" s="22">
        <v>5</v>
      </c>
      <c r="AK30" s="22">
        <v>5</v>
      </c>
      <c r="AL30" s="52">
        <f>(Z30+AA30+AB30+AC30+AD30+AE30+AF30+AG30+AH30+AI30+AJ30+AK30)/11</f>
        <v>4.545454545454546</v>
      </c>
      <c r="AM30" s="55" t="s">
        <v>75</v>
      </c>
      <c r="AN30" s="56">
        <v>2</v>
      </c>
      <c r="AO30" s="56">
        <v>2</v>
      </c>
      <c r="AP30" s="56">
        <v>2</v>
      </c>
      <c r="AQ30" s="57">
        <v>4</v>
      </c>
      <c r="AR30" s="70">
        <f>SUM(AN30:AQ30)</f>
        <v>10</v>
      </c>
    </row>
    <row r="31" spans="1:44" ht="13.5" customHeight="1">
      <c r="A31" s="1" t="s">
        <v>54</v>
      </c>
      <c r="B31" s="21">
        <v>18</v>
      </c>
      <c r="C31" s="22">
        <v>19.5</v>
      </c>
      <c r="D31" s="23">
        <v>16.5</v>
      </c>
      <c r="E31" s="15">
        <v>20</v>
      </c>
      <c r="F31" s="23">
        <v>18</v>
      </c>
      <c r="G31" s="23">
        <v>87.5</v>
      </c>
      <c r="H31" s="16">
        <f>(G31/95)*100</f>
        <v>92.10526315789474</v>
      </c>
      <c r="I31" s="17">
        <f>((B31+C31+D31)/60)*30+((H31/100)*65)+((Z31+AA31+AB31+AC31)/20)*5</f>
        <v>90.61842105263158</v>
      </c>
      <c r="J31" s="23">
        <v>17</v>
      </c>
      <c r="K31" s="23">
        <v>5</v>
      </c>
      <c r="L31" s="23">
        <v>20</v>
      </c>
      <c r="M31" s="15">
        <f>AR31</f>
        <v>10</v>
      </c>
      <c r="N31" s="23">
        <v>35.5</v>
      </c>
      <c r="O31" s="24">
        <v>69</v>
      </c>
      <c r="P31" s="23">
        <v>18.5</v>
      </c>
      <c r="Q31" s="16">
        <f>(((B31+C31+D31+E31+F31+N31+P31)/160)*30)+AR31+(J31+K31)/5+AL31+((H31+O31)/200)*50</f>
        <v>86.14222488038277</v>
      </c>
      <c r="R31" s="23">
        <v>16.5</v>
      </c>
      <c r="S31" s="23">
        <v>20</v>
      </c>
      <c r="T31" s="23"/>
      <c r="U31" s="23"/>
      <c r="V31" s="78">
        <v>5</v>
      </c>
      <c r="W31" s="24">
        <v>83</v>
      </c>
      <c r="X31" s="17">
        <f>AL31+((B31+C31+D31+E31+F31+L31+N31+P31+R31+S31)/220)*30+M31+((J31+V31*4)/40)*5+((H31*0.15)+(O31*0.15))+(W31*0.2)</f>
        <v>87.09533492822968</v>
      </c>
      <c r="Y31" s="25" t="s">
        <v>91</v>
      </c>
      <c r="Z31" s="26">
        <v>5</v>
      </c>
      <c r="AA31" s="22">
        <v>5</v>
      </c>
      <c r="AB31" s="22">
        <v>0</v>
      </c>
      <c r="AC31" s="22">
        <v>5</v>
      </c>
      <c r="AD31" s="14"/>
      <c r="AE31" s="22">
        <v>5</v>
      </c>
      <c r="AF31" s="22">
        <v>5</v>
      </c>
      <c r="AG31" s="22">
        <v>5</v>
      </c>
      <c r="AH31" s="22">
        <v>5</v>
      </c>
      <c r="AI31" s="22"/>
      <c r="AJ31" s="22">
        <v>5</v>
      </c>
      <c r="AK31" s="22">
        <v>5</v>
      </c>
      <c r="AL31" s="52">
        <f>(Z31+AA31+AB31+AC31+AD31+AE31+AF31+AG31+AH31+AI31+AJ31+AK31)/11</f>
        <v>4.090909090909091</v>
      </c>
      <c r="AM31" s="55" t="s">
        <v>78</v>
      </c>
      <c r="AN31" s="56">
        <v>2</v>
      </c>
      <c r="AO31" s="56">
        <v>2</v>
      </c>
      <c r="AP31" s="56">
        <v>2</v>
      </c>
      <c r="AQ31" s="57">
        <v>4</v>
      </c>
      <c r="AR31" s="70">
        <f>SUM(AN31:AQ31)</f>
        <v>10</v>
      </c>
    </row>
    <row r="32" spans="1:44" ht="13.5" customHeight="1" thickBot="1">
      <c r="A32" s="1" t="s">
        <v>47</v>
      </c>
      <c r="B32" s="21">
        <v>18.5</v>
      </c>
      <c r="C32" s="22">
        <v>19.5</v>
      </c>
      <c r="D32" s="23">
        <v>15.5</v>
      </c>
      <c r="E32" s="15">
        <v>20</v>
      </c>
      <c r="F32" s="23">
        <v>21.5</v>
      </c>
      <c r="G32" s="23">
        <v>92.5</v>
      </c>
      <c r="H32" s="16">
        <f>(G32/95)*100</f>
        <v>97.36842105263158</v>
      </c>
      <c r="I32" s="17">
        <f>((B32+C32+D32)/60)*30+((H32/100)*65)+((Z32+AA32+AB32+AC32)/20)*5</f>
        <v>95.03947368421052</v>
      </c>
      <c r="J32" s="23">
        <v>16</v>
      </c>
      <c r="K32" s="23">
        <v>5</v>
      </c>
      <c r="L32" s="23">
        <v>19.5</v>
      </c>
      <c r="M32" s="15">
        <f>AR32</f>
        <v>10</v>
      </c>
      <c r="N32" s="23">
        <v>34</v>
      </c>
      <c r="O32" s="24">
        <v>89</v>
      </c>
      <c r="P32" s="23">
        <v>20</v>
      </c>
      <c r="Q32" s="16">
        <f>(((B32+C32+D32+E32+F32+N32+P32)/160)*30)+AR32+(J32+K32)/5+AL32+((H32+O32)/200)*50</f>
        <v>92.82051435406699</v>
      </c>
      <c r="R32" s="23">
        <v>13.9</v>
      </c>
      <c r="S32" s="23">
        <v>20</v>
      </c>
      <c r="T32" s="23"/>
      <c r="U32" s="23"/>
      <c r="V32" s="78">
        <v>4</v>
      </c>
      <c r="W32" s="24">
        <v>66</v>
      </c>
      <c r="X32" s="17">
        <f>AL32+((B32+C32+D32+E32+F32+L32+N32+P32+R32+S32)/220)*30+M32+((J32+V32*4)/40)*5+((H32*0.15)+(O32*0.15))+(W32*0.2)</f>
        <v>86.84617224880382</v>
      </c>
      <c r="Y32" s="37" t="s">
        <v>91</v>
      </c>
      <c r="Z32" s="33">
        <v>5</v>
      </c>
      <c r="AA32" s="34">
        <v>5</v>
      </c>
      <c r="AB32" s="34">
        <v>5</v>
      </c>
      <c r="AC32" s="34">
        <v>5</v>
      </c>
      <c r="AD32" s="105"/>
      <c r="AE32" s="34">
        <v>5</v>
      </c>
      <c r="AF32" s="34">
        <v>5</v>
      </c>
      <c r="AG32" s="34">
        <v>5</v>
      </c>
      <c r="AH32" s="34"/>
      <c r="AI32" s="34"/>
      <c r="AJ32" s="34">
        <v>5</v>
      </c>
      <c r="AK32" s="34">
        <v>5</v>
      </c>
      <c r="AL32" s="54">
        <f>(Z32+AA32+AB32+AC32+AD32+AE32+AF32+AG32+AH32+AI32+AJ32+AK32)/11</f>
        <v>4.090909090909091</v>
      </c>
      <c r="AM32" s="106" t="s">
        <v>82</v>
      </c>
      <c r="AN32" s="107">
        <v>2</v>
      </c>
      <c r="AO32" s="107">
        <v>2</v>
      </c>
      <c r="AP32" s="107">
        <v>2</v>
      </c>
      <c r="AQ32" s="108">
        <v>4</v>
      </c>
      <c r="AR32" s="109">
        <f>SUM(AN32:AQ32)</f>
        <v>10</v>
      </c>
    </row>
    <row r="33" spans="1:44" s="41" customFormat="1" ht="12.75" customHeight="1">
      <c r="A33" s="39" t="s">
        <v>61</v>
      </c>
      <c r="B33" s="50">
        <f>AVERAGE(B2:B32)</f>
        <v>17.016129032258064</v>
      </c>
      <c r="C33" s="49">
        <f>AVERAGE(C2:C32)</f>
        <v>17.70967741935484</v>
      </c>
      <c r="D33" s="49">
        <f>AVERAGE(D2:D32)</f>
        <v>15.96774193548387</v>
      </c>
      <c r="E33" s="49">
        <f>AVERAGE(E2:E32)</f>
        <v>20</v>
      </c>
      <c r="F33" s="49">
        <f>AVERAGE(F2:F32)</f>
        <v>19.483333333333334</v>
      </c>
      <c r="G33" s="49">
        <f>AVERAGE(G2:G32)</f>
        <v>81.51666666666667</v>
      </c>
      <c r="H33" s="49">
        <f>AVERAGE(H2:H32)</f>
        <v>85.8070175438596</v>
      </c>
      <c r="I33" s="49">
        <f>AVERAGE(I2:I32)</f>
        <v>85.77456140350877</v>
      </c>
      <c r="J33" s="49">
        <f>AVERAGE(J2:J32)</f>
        <v>16.517241379310345</v>
      </c>
      <c r="K33" s="49">
        <f>AVERAGE(K2:K32)</f>
        <v>4.9</v>
      </c>
      <c r="L33" s="49">
        <f>AVERAGE(L2:L32)</f>
        <v>17.7</v>
      </c>
      <c r="M33" s="49">
        <f>AVERAGE(M2:M32)</f>
        <v>9.933333333333334</v>
      </c>
      <c r="N33" s="49">
        <f>AVERAGE(N2:N32)</f>
        <v>34.87931034482759</v>
      </c>
      <c r="O33" s="49">
        <f>AVERAGE(O2:O32)</f>
        <v>76.66666666666667</v>
      </c>
      <c r="P33" s="76">
        <f>AVERAGE(P2:P32)</f>
        <v>17.6</v>
      </c>
      <c r="Q33" s="85">
        <f>AVERAGE(Q2:Q32)</f>
        <v>85.66912181020734</v>
      </c>
      <c r="R33" s="85">
        <f>AVERAGE(R2:R32)</f>
        <v>16.279999999999998</v>
      </c>
      <c r="S33" s="85">
        <f>AVERAGE(S2:S32)</f>
        <v>20</v>
      </c>
      <c r="T33" s="40"/>
      <c r="U33" s="40"/>
      <c r="V33" s="81">
        <f>AVERAGE(V2:V32)</f>
        <v>4.5</v>
      </c>
      <c r="W33" s="81">
        <f>AVERAGE(W2:W32)</f>
        <v>76.23333333333333</v>
      </c>
      <c r="X33" s="81">
        <f>AVERAGE(X2:X32)</f>
        <v>82.50016334825331</v>
      </c>
      <c r="Y33" s="42"/>
      <c r="Z33" s="43">
        <f>AVERAGE(Z2:Z32)</f>
        <v>4.645161290322581</v>
      </c>
      <c r="AA33" s="43">
        <f>AVERAGE(AA2:AA32)</f>
        <v>4.645161290322581</v>
      </c>
      <c r="AB33" s="43">
        <f>AVERAGE(AB2:AB32)</f>
        <v>4.483870967741935</v>
      </c>
      <c r="AC33" s="43">
        <f>AVERAGE(AC2:AC32)</f>
        <v>4.9655172413793105</v>
      </c>
      <c r="AD33" s="40"/>
      <c r="AE33" s="40"/>
      <c r="AF33" s="40"/>
      <c r="AG33" s="40"/>
      <c r="AH33" s="40"/>
      <c r="AI33" s="40"/>
      <c r="AJ33" s="40"/>
      <c r="AK33" s="40"/>
      <c r="AL33" s="53">
        <f>AVERAGE(AL2:AL32)</f>
        <v>4.351906158357772</v>
      </c>
      <c r="AM33" s="61"/>
      <c r="AN33" s="62"/>
      <c r="AO33" s="62"/>
      <c r="AP33" s="62"/>
      <c r="AQ33" s="63"/>
      <c r="AR33" s="75"/>
    </row>
    <row r="34" spans="1:44" ht="12.75" customHeight="1" thickBot="1">
      <c r="A34" s="44" t="s">
        <v>62</v>
      </c>
      <c r="B34" s="33">
        <v>20</v>
      </c>
      <c r="C34" s="34">
        <v>20</v>
      </c>
      <c r="D34" s="34">
        <v>20</v>
      </c>
      <c r="E34" s="35">
        <v>20</v>
      </c>
      <c r="F34" s="35">
        <v>20</v>
      </c>
      <c r="G34" s="35">
        <v>95</v>
      </c>
      <c r="H34" s="36">
        <v>100</v>
      </c>
      <c r="I34" s="45">
        <f>((B34+C34+D34)/60)*30+((H34/100)*65)+((Z34+AA34+AB34+AC34)/20)*5</f>
        <v>100</v>
      </c>
      <c r="J34" s="35">
        <v>20</v>
      </c>
      <c r="K34" s="35">
        <v>5</v>
      </c>
      <c r="L34" s="35">
        <v>20</v>
      </c>
      <c r="M34" s="35">
        <v>10</v>
      </c>
      <c r="N34" s="35">
        <v>40</v>
      </c>
      <c r="O34" s="35">
        <v>100</v>
      </c>
      <c r="P34" s="35">
        <v>20</v>
      </c>
      <c r="Q34" s="36">
        <f>(((B34+C34+D34+E34+F34+N34+P34)/160)*30)+AR34+(J34+K34)/5+AL34+((H34+O34)/200)*50</f>
        <v>100</v>
      </c>
      <c r="R34" s="35">
        <v>20</v>
      </c>
      <c r="S34" s="35">
        <v>20</v>
      </c>
      <c r="T34" s="35">
        <v>57</v>
      </c>
      <c r="U34" s="35">
        <v>20</v>
      </c>
      <c r="V34" s="80">
        <v>5</v>
      </c>
      <c r="W34" s="35">
        <v>100</v>
      </c>
      <c r="X34" s="36">
        <f>AL34+((B34+C34+D34+E34+F34+L34+N34+P34+R34+S34)/220)*30+M34+((J34+V34*4)/40)*5+((H34*0.15)+(O34*0.15))+(W34*0.2)</f>
        <v>100</v>
      </c>
      <c r="Y34" s="37"/>
      <c r="Z34" s="38">
        <v>5</v>
      </c>
      <c r="AA34" s="34">
        <v>5</v>
      </c>
      <c r="AB34" s="34">
        <v>5</v>
      </c>
      <c r="AC34" s="34">
        <v>5</v>
      </c>
      <c r="AD34" s="34">
        <v>5</v>
      </c>
      <c r="AE34" s="34">
        <v>5</v>
      </c>
      <c r="AF34" s="34">
        <v>5</v>
      </c>
      <c r="AG34" s="34">
        <v>5</v>
      </c>
      <c r="AH34" s="34">
        <v>5</v>
      </c>
      <c r="AI34" s="34">
        <v>5</v>
      </c>
      <c r="AJ34" s="34">
        <v>5</v>
      </c>
      <c r="AK34" s="34">
        <v>5</v>
      </c>
      <c r="AL34" s="54">
        <f>(Z34+AA34+AB34+AC34+AD34+AE34+AF34+AG34+AH34+AI34+AJ34+AK34)/12</f>
        <v>5</v>
      </c>
      <c r="AM34" s="58"/>
      <c r="AN34" s="59">
        <v>2</v>
      </c>
      <c r="AO34" s="59">
        <v>2</v>
      </c>
      <c r="AP34" s="59">
        <v>2</v>
      </c>
      <c r="AQ34" s="60">
        <v>4</v>
      </c>
      <c r="AR34" s="71">
        <v>10</v>
      </c>
    </row>
    <row r="37" spans="2:4" ht="13.5">
      <c r="B37" s="46"/>
      <c r="C37" s="46"/>
      <c r="D37" s="46"/>
    </row>
    <row r="38" spans="2:4" ht="13.5">
      <c r="B38" s="46"/>
      <c r="C38" s="46"/>
      <c r="D38" s="46"/>
    </row>
    <row r="39" spans="2:4" ht="13.5">
      <c r="B39" s="46"/>
      <c r="C39" s="46"/>
      <c r="D39" s="46"/>
    </row>
    <row r="40" spans="2:4" ht="13.5">
      <c r="B40" s="46"/>
      <c r="C40" s="46"/>
      <c r="D40" s="46"/>
    </row>
    <row r="41" spans="2:4" ht="13.5">
      <c r="B41" s="46"/>
      <c r="C41" s="46"/>
      <c r="D41" s="46"/>
    </row>
    <row r="42" spans="2:4" ht="13.5">
      <c r="B42" s="46"/>
      <c r="C42" s="46"/>
      <c r="D42" s="46"/>
    </row>
    <row r="43" spans="2:4" ht="13.5">
      <c r="B43" s="46"/>
      <c r="C43" s="46"/>
      <c r="D43" s="46"/>
    </row>
    <row r="44" spans="2:4" ht="13.5">
      <c r="B44" s="46"/>
      <c r="C44" s="46"/>
      <c r="D44" s="46"/>
    </row>
    <row r="45" spans="2:4" ht="13.5">
      <c r="B45" s="46"/>
      <c r="C45" s="46"/>
      <c r="D45" s="46"/>
    </row>
    <row r="46" spans="2:4" ht="13.5">
      <c r="B46" s="46"/>
      <c r="C46" s="46"/>
      <c r="D46" s="46"/>
    </row>
    <row r="47" spans="2:4" ht="13.5">
      <c r="B47" s="46"/>
      <c r="C47" s="46"/>
      <c r="D47" s="46"/>
    </row>
    <row r="48" spans="2:4" ht="13.5">
      <c r="B48" s="46"/>
      <c r="C48" s="46"/>
      <c r="D48" s="46"/>
    </row>
    <row r="49" spans="2:4" ht="13.5">
      <c r="B49" s="46"/>
      <c r="C49" s="46"/>
      <c r="D49" s="46"/>
    </row>
    <row r="50" spans="2:4" ht="13.5">
      <c r="B50" s="46"/>
      <c r="C50" s="46"/>
      <c r="D50" s="46"/>
    </row>
    <row r="51" spans="2:4" ht="13.5">
      <c r="B51" s="46"/>
      <c r="C51" s="46"/>
      <c r="D51" s="46"/>
    </row>
    <row r="52" spans="2:4" ht="13.5">
      <c r="B52" s="46"/>
      <c r="C52" s="46"/>
      <c r="D52" s="46"/>
    </row>
    <row r="53" spans="2:4" ht="13.5">
      <c r="B53" s="46"/>
      <c r="C53" s="46"/>
      <c r="D53" s="46"/>
    </row>
    <row r="54" spans="2:4" ht="13.5">
      <c r="B54" s="46"/>
      <c r="C54" s="46"/>
      <c r="D54" s="46"/>
    </row>
    <row r="55" spans="2:4" ht="13.5">
      <c r="B55" s="46"/>
      <c r="C55" s="46"/>
      <c r="D55" s="46"/>
    </row>
    <row r="56" spans="2:4" ht="13.5">
      <c r="B56" s="46"/>
      <c r="C56" s="46"/>
      <c r="D56" s="46"/>
    </row>
    <row r="57" spans="2:4" ht="13.5">
      <c r="B57" s="46"/>
      <c r="C57" s="46"/>
      <c r="D57" s="46"/>
    </row>
    <row r="58" spans="2:4" ht="13.5">
      <c r="B58" s="46"/>
      <c r="C58" s="46"/>
      <c r="D58" s="46"/>
    </row>
    <row r="59" spans="2:4" ht="13.5">
      <c r="B59" s="46"/>
      <c r="C59" s="46"/>
      <c r="D59" s="46"/>
    </row>
    <row r="60" spans="2:4" ht="13.5">
      <c r="B60" s="46"/>
      <c r="C60" s="46"/>
      <c r="D60" s="46"/>
    </row>
    <row r="61" spans="2:4" ht="13.5">
      <c r="B61" s="46"/>
      <c r="C61" s="46"/>
      <c r="D61" s="46"/>
    </row>
    <row r="62" spans="2:4" ht="13.5">
      <c r="B62" s="46"/>
      <c r="C62" s="46"/>
      <c r="D62" s="46"/>
    </row>
    <row r="63" spans="2:4" ht="13.5">
      <c r="B63" s="46"/>
      <c r="C63" s="46"/>
      <c r="D63" s="46"/>
    </row>
    <row r="64" spans="2:4" ht="13.5">
      <c r="B64" s="46"/>
      <c r="C64" s="46"/>
      <c r="D64" s="46"/>
    </row>
    <row r="65" spans="2:4" ht="13.5">
      <c r="B65" s="46"/>
      <c r="C65" s="46"/>
      <c r="D65" s="46"/>
    </row>
    <row r="66" spans="2:4" ht="13.5">
      <c r="B66" s="46"/>
      <c r="C66" s="46"/>
      <c r="D66" s="46"/>
    </row>
  </sheetData>
  <sheetProtection/>
  <printOptions horizontalCentered="1" verticalCentered="1"/>
  <pageMargins left="0.25" right="0.25" top="0.75" bottom="0.75" header="0.3" footer="0.3"/>
  <pageSetup fitToHeight="1" fitToWidth="1" orientation="landscape" scale="73" r:id="rId1"/>
  <headerFooter>
    <oddHeader>&amp;CGeol 103 Spring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Horner, Timothy C</dc:creator>
  <cp:keywords/>
  <dc:description/>
  <cp:lastModifiedBy>Tim</cp:lastModifiedBy>
  <cp:lastPrinted>2017-05-21T10:20:56Z</cp:lastPrinted>
  <dcterms:created xsi:type="dcterms:W3CDTF">2014-01-25T00:14:17Z</dcterms:created>
  <dcterms:modified xsi:type="dcterms:W3CDTF">2017-05-21T10:36:21Z</dcterms:modified>
  <cp:category/>
  <cp:version/>
  <cp:contentType/>
  <cp:contentStatus/>
</cp:coreProperties>
</file>