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<sst xmlns="http://schemas.openxmlformats.org/spreadsheetml/2006/main" count="22" uniqueCount="20">
  <si>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x=y</t>
  </si>
  <si>
    <t>Von-B</t>
  </si>
  <si>
    <t>Von-Bertalanffy growth equation</t>
  </si>
  <si>
    <t>File:</t>
  </si>
  <si>
    <t>Date:</t>
  </si>
  <si>
    <t>Linf</t>
  </si>
  <si>
    <t>K</t>
  </si>
  <si>
    <t>t0</t>
  </si>
  <si>
    <t>slope</t>
  </si>
  <si>
    <t>intercept</t>
  </si>
  <si>
    <t>K-derived</t>
  </si>
  <si>
    <t>t0calc</t>
  </si>
  <si>
    <t>Ron Coleman</t>
  </si>
  <si>
    <t>age (t)</t>
  </si>
  <si>
    <t>Length(t)</t>
  </si>
  <si>
    <t>Lt+1</t>
  </si>
  <si>
    <t>Lt+1vsLt</t>
  </si>
  <si>
    <t>ln(Linf-Lt)</t>
  </si>
  <si>
    <t>ln(Linf-Lt)vst</t>
  </si>
  <si>
    <t>vonBertalanffy_extra_practice.xls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</si>
</sst>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20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Length versus 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Sheet1!$A$7:$A$12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</c:numCache>
            </c:numRef>
          </c:xVal>
          <c:yVal>
            <c:numRef>
              <c:f>Sheet1!$B$7:$B$12</c:f>
              <c:numCache>
                <c:ptCount val="6"/>
                <c:pt idx="0">
                  <c:v>10</c:v>
                </c:pt>
                <c:pt idx="1">
                  <c:v>18</c:v>
                </c:pt>
                <c:pt idx="2">
                  <c:v>24</c:v>
                </c:pt>
                <c:pt idx="3">
                  <c:v>28</c:v>
                </c:pt>
                <c:pt idx="4">
                  <c:v>30</c:v>
                </c:pt>
                <c:pt idx="5">
                  <c:v>31</c:v>
                </c:pt>
              </c:numCache>
            </c:numRef>
          </c:yVal>
          <c:smooth val="0"/>
        </c:ser>
        <c:ser>
          <c:idx val="1"/>
          <c:order val="1"/>
          <c:tx>
            <c:v>von Bertalanffy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Sheet1!$A$7:$A$12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</c:numCache>
            </c:numRef>
          </c:xVal>
          <c:yVal>
            <c:numRef>
              <c:f>Sheet1!$H$7:$H$12</c:f>
              <c:numCache>
                <c:ptCount val="6"/>
                <c:pt idx="0">
                  <c:v>9.916881599478208</c:v>
                </c:pt>
                <c:pt idx="1">
                  <c:v>18.178773815826226</c:v>
                </c:pt>
                <c:pt idx="2">
                  <c:v>23.772544737267534</c:v>
                </c:pt>
                <c:pt idx="3">
                  <c:v>27.559845793997304</c:v>
                </c:pt>
                <c:pt idx="4">
                  <c:v>30.124064010250358</c:v>
                </c:pt>
                <c:pt idx="5">
                  <c:v>33.03563862590667</c:v>
                </c:pt>
              </c:numCache>
            </c:numRef>
          </c:yVal>
          <c:smooth val="0"/>
        </c:ser>
        <c:axId val="54126839"/>
        <c:axId val="17379504"/>
      </c:scatterChart>
      <c:valAx>
        <c:axId val="5412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79504"/>
        <c:crosses val="autoZero"/>
        <c:crossBetween val="midCat"/>
        <c:dispUnits/>
      </c:valAx>
      <c:valAx>
        <c:axId val="17379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268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Ford-Walford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Ford-Walford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Sheet1!$B$7:$B$10</c:f>
              <c:numCache>
                <c:ptCount val="4"/>
                <c:pt idx="0">
                  <c:v>10</c:v>
                </c:pt>
                <c:pt idx="1">
                  <c:v>18</c:v>
                </c:pt>
                <c:pt idx="2">
                  <c:v>24</c:v>
                </c:pt>
                <c:pt idx="3">
                  <c:v>28</c:v>
                </c:pt>
              </c:numCache>
            </c:numRef>
          </c:xVal>
          <c:yVal>
            <c:numRef>
              <c:f>Sheet1!$C$7:$C$10</c:f>
              <c:numCache>
                <c:ptCount val="4"/>
                <c:pt idx="0">
                  <c:v>18</c:v>
                </c:pt>
                <c:pt idx="1">
                  <c:v>24</c:v>
                </c:pt>
                <c:pt idx="2">
                  <c:v>28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v>regression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Sheet1!$B$7:$B$17</c:f>
              <c:numCache>
                <c:ptCount val="11"/>
                <c:pt idx="0">
                  <c:v>10</c:v>
                </c:pt>
                <c:pt idx="1">
                  <c:v>18</c:v>
                </c:pt>
                <c:pt idx="2">
                  <c:v>24</c:v>
                </c:pt>
                <c:pt idx="3">
                  <c:v>28</c:v>
                </c:pt>
                <c:pt idx="4">
                  <c:v>30</c:v>
                </c:pt>
                <c:pt idx="5">
                  <c:v>31</c:v>
                </c:pt>
                <c:pt idx="6">
                  <c:v>40</c:v>
                </c:pt>
              </c:numCache>
            </c:numRef>
          </c:xVal>
          <c:yVal>
            <c:numRef>
              <c:f>Sheet1!$D$7:$D$17</c:f>
              <c:numCache>
                <c:ptCount val="11"/>
                <c:pt idx="0">
                  <c:v>18.26086956521739</c:v>
                </c:pt>
                <c:pt idx="1">
                  <c:v>23.652173913043477</c:v>
                </c:pt>
                <c:pt idx="2">
                  <c:v>27.695652173913047</c:v>
                </c:pt>
                <c:pt idx="3">
                  <c:v>30.391304347826086</c:v>
                </c:pt>
                <c:pt idx="4">
                  <c:v>31.73913043478261</c:v>
                </c:pt>
                <c:pt idx="5">
                  <c:v>32.41304347826087</c:v>
                </c:pt>
                <c:pt idx="6">
                  <c:v>38.47826086956522</c:v>
                </c:pt>
              </c:numCache>
            </c:numRef>
          </c:yVal>
          <c:smooth val="0"/>
        </c:ser>
        <c:ser>
          <c:idx val="2"/>
          <c:order val="2"/>
          <c:tx>
            <c:v>45degree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Sheet1!$B$7:$B$17</c:f>
              <c:numCache>
                <c:ptCount val="11"/>
                <c:pt idx="0">
                  <c:v>10</c:v>
                </c:pt>
                <c:pt idx="1">
                  <c:v>18</c:v>
                </c:pt>
                <c:pt idx="2">
                  <c:v>24</c:v>
                </c:pt>
                <c:pt idx="3">
                  <c:v>28</c:v>
                </c:pt>
                <c:pt idx="4">
                  <c:v>30</c:v>
                </c:pt>
                <c:pt idx="5">
                  <c:v>31</c:v>
                </c:pt>
                <c:pt idx="6">
                  <c:v>40</c:v>
                </c:pt>
              </c:numCache>
            </c:numRef>
          </c:xVal>
          <c:yVal>
            <c:numRef>
              <c:f>Sheet1!$E$7:$E$17</c:f>
              <c:numCache>
                <c:ptCount val="11"/>
                <c:pt idx="0">
                  <c:v>10</c:v>
                </c:pt>
                <c:pt idx="1">
                  <c:v>18</c:v>
                </c:pt>
                <c:pt idx="2">
                  <c:v>24</c:v>
                </c:pt>
                <c:pt idx="3">
                  <c:v>28</c:v>
                </c:pt>
                <c:pt idx="4">
                  <c:v>30</c:v>
                </c:pt>
                <c:pt idx="5">
                  <c:v>31</c:v>
                </c:pt>
                <c:pt idx="6">
                  <c:v>40</c:v>
                </c:pt>
              </c:numCache>
            </c:numRef>
          </c:yVal>
          <c:smooth val="0"/>
        </c:ser>
        <c:axId val="22197809"/>
        <c:axId val="65562554"/>
      </c:scatterChart>
      <c:valAx>
        <c:axId val="22197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562554"/>
        <c:crosses val="autoZero"/>
        <c:crossBetween val="midCat"/>
        <c:dispUnits/>
        <c:minorUnit val="1"/>
      </c:valAx>
      <c:valAx>
        <c:axId val="65562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lt+1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978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ln(Linf-Lt) versus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ln(linf-lt)versus 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Sheet1!$A$7:$A$12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</c:numCache>
            </c:numRef>
          </c:xVal>
          <c:yVal>
            <c:numRef>
              <c:f>Sheet1!$F$7:$F$12</c:f>
              <c:numCache>
                <c:ptCount val="6"/>
                <c:pt idx="0">
                  <c:v>3.2386784521643803</c:v>
                </c:pt>
                <c:pt idx="1">
                  <c:v>2.8622008809294686</c:v>
                </c:pt>
                <c:pt idx="2">
                  <c:v>2.4423470353692043</c:v>
                </c:pt>
                <c:pt idx="3">
                  <c:v>2.0149030205422647</c:v>
                </c:pt>
                <c:pt idx="4">
                  <c:v>1.7047480922384253</c:v>
                </c:pt>
                <c:pt idx="5">
                  <c:v>1.5040773967762742</c:v>
                </c:pt>
              </c:numCache>
            </c:numRef>
          </c:yVal>
          <c:smooth val="0"/>
        </c:ser>
        <c:ser>
          <c:idx val="1"/>
          <c:order val="1"/>
          <c:tx>
            <c:v>regression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15</c:v>
                </c:pt>
              </c:numCache>
            </c:numRef>
          </c:xVal>
          <c:yVal>
            <c:numRef>
              <c:f>Sheet1!$G$6:$G$17</c:f>
              <c:numCache>
                <c:ptCount val="12"/>
                <c:pt idx="0">
                  <c:v>3.709856262032809</c:v>
                </c:pt>
                <c:pt idx="1">
                  <c:v>3.1032717838773207</c:v>
                </c:pt>
                <c:pt idx="2">
                  <c:v>2.7999795447995766</c:v>
                </c:pt>
                <c:pt idx="3">
                  <c:v>2.4966873057218324</c:v>
                </c:pt>
                <c:pt idx="4">
                  <c:v>2.1933950666440882</c:v>
                </c:pt>
                <c:pt idx="5">
                  <c:v>1.890102827566344</c:v>
                </c:pt>
                <c:pt idx="6">
                  <c:v>1.2835183494108557</c:v>
                </c:pt>
              </c:numCache>
            </c:numRef>
          </c:yVal>
          <c:smooth val="0"/>
        </c:ser>
        <c:axId val="53192075"/>
        <c:axId val="8966628"/>
      </c:scatterChart>
      <c:valAx>
        <c:axId val="53192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age(t)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6628"/>
        <c:crosses val="autoZero"/>
        <c:crossBetween val="midCat"/>
        <c:dispUnits/>
      </c:valAx>
      <c:valAx>
        <c:axId val="8966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ln(Linf-Lt)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920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38100</xdr:rowOff>
    </xdr:from>
    <xdr:to>
      <xdr:col>12</xdr:col>
      <xdr:colOff>581025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4895850" y="828675"/>
        <a:ext cx="30003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19050</xdr:rowOff>
    </xdr:from>
    <xdr:to>
      <xdr:col>6</xdr:col>
      <xdr:colOff>0</xdr:colOff>
      <xdr:row>34</xdr:row>
      <xdr:rowOff>152400</xdr:rowOff>
    </xdr:to>
    <xdr:graphicFrame>
      <xdr:nvGraphicFramePr>
        <xdr:cNvPr id="2" name="Chart 2"/>
        <xdr:cNvGraphicFramePr/>
      </xdr:nvGraphicFramePr>
      <xdr:xfrm>
        <a:off x="57150" y="3886200"/>
        <a:ext cx="360045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23</xdr:row>
      <xdr:rowOff>19050</xdr:rowOff>
    </xdr:from>
    <xdr:to>
      <xdr:col>12</xdr:col>
      <xdr:colOff>66675</xdr:colOff>
      <xdr:row>34</xdr:row>
      <xdr:rowOff>142875</xdr:rowOff>
    </xdr:to>
    <xdr:graphicFrame>
      <xdr:nvGraphicFramePr>
        <xdr:cNvPr id="3" name="Chart 3"/>
        <xdr:cNvGraphicFramePr/>
      </xdr:nvGraphicFramePr>
      <xdr:xfrm>
        <a:off x="3686175" y="3886200"/>
        <a:ext cx="369570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3">
      <selection activeCell="B3" sqref="B3"/>
    </sheetView>
  </sheetViews>
  <sheetFormatPr defaultColWidth="9.140625" defaultRowHeight="12.75"/>
  <cols>
    <col min="2" max="2" width="9.140625" style="0" bestFit="1" customWidth="1"/>
  </cols>
  <sheetData>
    <row r="1" spans="1:6" ht="24">
      <c r="A1" s="1" t="s">
        <v>2</v>
      </c>
      <c r="F1" s="5" t="s">
        <v>12</v>
      </c>
    </row>
    <row r="2" spans="1:2" ht="12.75">
      <c r="A2" t="s">
        <v>3</v>
      </c>
      <c r="B2" t="s">
        <v>19</v>
      </c>
    </row>
    <row r="3" spans="1:2" ht="12.75">
      <c r="A3" t="s">
        <v>4</v>
      </c>
      <c r="B3" s="2">
        <v>40092</v>
      </c>
    </row>
    <row r="5" spans="1:8" ht="12.75">
      <c r="A5" s="6" t="s">
        <v>13</v>
      </c>
      <c r="B5" s="6" t="s">
        <v>14</v>
      </c>
      <c r="C5" s="6" t="s">
        <v>15</v>
      </c>
      <c r="D5" s="6" t="s">
        <v>16</v>
      </c>
      <c r="E5" s="6" t="s">
        <v>0</v>
      </c>
      <c r="F5" s="6" t="s">
        <v>17</v>
      </c>
      <c r="G5" s="6" t="s">
        <v>18</v>
      </c>
      <c r="H5" s="6" t="s">
        <v>1</v>
      </c>
    </row>
    <row r="6" spans="1:7" ht="12.75">
      <c r="A6">
        <v>0</v>
      </c>
      <c r="G6" s="4">
        <f aca="true" t="shared" si="0" ref="G6:G12">($F$19*A6)+$F$20</f>
        <v>3.709856262032809</v>
      </c>
    </row>
    <row r="7" spans="1:8" ht="12.75">
      <c r="A7">
        <v>2</v>
      </c>
      <c r="B7">
        <v>10</v>
      </c>
      <c r="C7">
        <v>18</v>
      </c>
      <c r="D7" s="4">
        <f>($C$19*B7)+$C$20</f>
        <v>18.26086956521739</v>
      </c>
      <c r="E7">
        <v>10</v>
      </c>
      <c r="F7" s="4">
        <f aca="true" t="shared" si="1" ref="F7:F12">LN($C$23-B7)</f>
        <v>3.2386784521643803</v>
      </c>
      <c r="G7" s="4">
        <f t="shared" si="0"/>
        <v>3.1032717838773207</v>
      </c>
      <c r="H7" s="3">
        <f>$C$23*(1-EXP(-$C$22*(A7-$F$22)))</f>
        <v>9.916881599478208</v>
      </c>
    </row>
    <row r="8" spans="1:8" ht="12.75">
      <c r="A8">
        <v>3</v>
      </c>
      <c r="B8">
        <v>18</v>
      </c>
      <c r="C8">
        <v>24</v>
      </c>
      <c r="D8" s="4">
        <f aca="true" t="shared" si="2" ref="D8:D13">($C$19*B8)+$C$20</f>
        <v>23.652173913043477</v>
      </c>
      <c r="E8">
        <v>18</v>
      </c>
      <c r="F8" s="4">
        <f t="shared" si="1"/>
        <v>2.8622008809294686</v>
      </c>
      <c r="G8" s="4">
        <f t="shared" si="0"/>
        <v>2.7999795447995766</v>
      </c>
      <c r="H8" s="3">
        <f aca="true" t="shared" si="3" ref="H8:H13">$C$23*(1-EXP(-$C$22*(A8-$F$22)))</f>
        <v>18.178773815826226</v>
      </c>
    </row>
    <row r="9" spans="1:8" ht="12.75">
      <c r="A9">
        <v>4</v>
      </c>
      <c r="B9">
        <v>24</v>
      </c>
      <c r="C9">
        <v>28</v>
      </c>
      <c r="D9" s="4">
        <f t="shared" si="2"/>
        <v>27.695652173913047</v>
      </c>
      <c r="E9">
        <v>24</v>
      </c>
      <c r="F9" s="4">
        <f t="shared" si="1"/>
        <v>2.4423470353692043</v>
      </c>
      <c r="G9" s="4">
        <f t="shared" si="0"/>
        <v>2.4966873057218324</v>
      </c>
      <c r="H9" s="3">
        <f t="shared" si="3"/>
        <v>23.772544737267534</v>
      </c>
    </row>
    <row r="10" spans="1:8" ht="12.75">
      <c r="A10">
        <v>5</v>
      </c>
      <c r="B10">
        <v>28</v>
      </c>
      <c r="C10">
        <v>30</v>
      </c>
      <c r="D10" s="4">
        <f t="shared" si="2"/>
        <v>30.391304347826086</v>
      </c>
      <c r="E10">
        <v>28</v>
      </c>
      <c r="F10" s="4">
        <f t="shared" si="1"/>
        <v>2.0149030205422647</v>
      </c>
      <c r="G10" s="4">
        <f t="shared" si="0"/>
        <v>2.1933950666440882</v>
      </c>
      <c r="H10" s="3">
        <f t="shared" si="3"/>
        <v>27.559845793997304</v>
      </c>
    </row>
    <row r="11" spans="1:8" ht="12.75">
      <c r="A11">
        <v>6</v>
      </c>
      <c r="B11">
        <v>30</v>
      </c>
      <c r="D11" s="4">
        <f t="shared" si="2"/>
        <v>31.73913043478261</v>
      </c>
      <c r="E11">
        <v>30</v>
      </c>
      <c r="F11" s="4">
        <f t="shared" si="1"/>
        <v>1.7047480922384253</v>
      </c>
      <c r="G11" s="4">
        <f t="shared" si="0"/>
        <v>1.890102827566344</v>
      </c>
      <c r="H11" s="3">
        <f t="shared" si="3"/>
        <v>30.124064010250358</v>
      </c>
    </row>
    <row r="12" spans="1:8" ht="12.75">
      <c r="A12">
        <v>8</v>
      </c>
      <c r="B12">
        <v>31</v>
      </c>
      <c r="D12" s="4">
        <f t="shared" si="2"/>
        <v>32.41304347826087</v>
      </c>
      <c r="E12">
        <v>31</v>
      </c>
      <c r="F12" s="4">
        <f t="shared" si="1"/>
        <v>1.5040773967762742</v>
      </c>
      <c r="G12" s="4">
        <f t="shared" si="0"/>
        <v>1.2835183494108557</v>
      </c>
      <c r="H12" s="3">
        <f t="shared" si="3"/>
        <v>33.03563862590667</v>
      </c>
    </row>
    <row r="13" spans="1:8" ht="12.75">
      <c r="A13">
        <v>15</v>
      </c>
      <c r="B13">
        <v>40</v>
      </c>
      <c r="D13" s="4">
        <f t="shared" si="2"/>
        <v>38.47826086956522</v>
      </c>
      <c r="E13">
        <v>40</v>
      </c>
      <c r="F13" s="4"/>
      <c r="G13" s="4"/>
      <c r="H13" s="3">
        <f t="shared" si="3"/>
        <v>35.339276101696065</v>
      </c>
    </row>
    <row r="14" spans="4:8" ht="12.75">
      <c r="D14" s="4"/>
      <c r="F14" s="4"/>
      <c r="G14" s="4"/>
      <c r="H14" s="3"/>
    </row>
    <row r="15" spans="4:8" ht="12.75">
      <c r="D15" s="4"/>
      <c r="F15" s="4"/>
      <c r="G15" s="4"/>
      <c r="H15" s="3"/>
    </row>
    <row r="16" spans="4:8" ht="12.75">
      <c r="D16" s="4"/>
      <c r="F16" s="4"/>
      <c r="G16" s="4"/>
      <c r="H16" s="3"/>
    </row>
    <row r="17" spans="4:7" ht="12.75">
      <c r="D17" s="4"/>
      <c r="F17" s="4"/>
      <c r="G17" s="4"/>
    </row>
    <row r="19" spans="2:9" ht="12.75">
      <c r="B19" t="s">
        <v>8</v>
      </c>
      <c r="C19" s="4">
        <f>SLOPE($C$7:$C$10,$B$7:$B$10)</f>
        <v>0.6739130434782609</v>
      </c>
      <c r="E19" t="s">
        <v>8</v>
      </c>
      <c r="F19" s="4">
        <f>SLOPE($F$7:$F$12,$A$7:$A$12)</f>
        <v>-0.30329223907774416</v>
      </c>
      <c r="H19" t="s">
        <v>11</v>
      </c>
      <c r="I19">
        <f>($F$20-LN($C$23))/$C$21</f>
        <v>0.3555608134780308</v>
      </c>
    </row>
    <row r="20" spans="2:6" ht="12.75">
      <c r="B20" t="s">
        <v>9</v>
      </c>
      <c r="C20" s="4">
        <f>INTERCEPT($C$7:$C$10,$B$7:$B$10)</f>
        <v>11.521739130434783</v>
      </c>
      <c r="E20" t="s">
        <v>9</v>
      </c>
      <c r="F20" s="4">
        <f>INTERCEPT($F$7:$F$12,$A$7:$A$12)</f>
        <v>3.709856262032809</v>
      </c>
    </row>
    <row r="21" spans="2:3" ht="12.75">
      <c r="B21" t="s">
        <v>10</v>
      </c>
      <c r="C21" s="4">
        <f>-LN($C$19)</f>
        <v>0.39465419200394874</v>
      </c>
    </row>
    <row r="22" spans="2:6" ht="12.75">
      <c r="B22" t="s">
        <v>6</v>
      </c>
      <c r="C22">
        <v>0.39</v>
      </c>
      <c r="E22" t="s">
        <v>7</v>
      </c>
      <c r="F22">
        <v>1.16</v>
      </c>
    </row>
    <row r="23" spans="2:3" ht="12.75">
      <c r="B23" t="s">
        <v>5</v>
      </c>
      <c r="C23">
        <v>35.5</v>
      </c>
    </row>
  </sheetData>
  <printOptions heading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 Coleman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Coleman</dc:creator>
  <cp:keywords/>
  <dc:description/>
  <cp:lastModifiedBy>Ron Coleman</cp:lastModifiedBy>
  <cp:lastPrinted>2009-10-07T09:12:40Z</cp:lastPrinted>
  <dcterms:created xsi:type="dcterms:W3CDTF">2002-10-14T09:22:48Z</dcterms:created>
  <dcterms:modified xsi:type="dcterms:W3CDTF">2009-10-07T09:13:13Z</dcterms:modified>
  <cp:category/>
  <cp:version/>
  <cp:contentType/>
  <cp:contentStatus/>
</cp:coreProperties>
</file>